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2120" windowHeight="8070" tabRatio="406" activeTab="2"/>
  </bookViews>
  <sheets>
    <sheet name="Cover Page" sheetId="6" r:id="rId1"/>
    <sheet name="Sheet3" sheetId="9" state="hidden" r:id="rId2"/>
    <sheet name="Sheet1" sheetId="10" r:id="rId3"/>
  </sheets>
  <externalReferences>
    <externalReference r:id="rId4"/>
    <externalReference r:id="rId5"/>
    <externalReference r:id="rId6"/>
  </externalReferences>
  <definedNames>
    <definedName name="\p">#N/A</definedName>
    <definedName name="\Z">#REF!</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Order1" hidden="1">255</definedName>
    <definedName name="_Order2" hidden="1">255</definedName>
    <definedName name="a">#REF!</definedName>
    <definedName name="AA">#REF!</definedName>
    <definedName name="ALI">#REF!</definedName>
    <definedName name="ANIS">#REF!</definedName>
    <definedName name="BB">#REF!</definedName>
    <definedName name="BIBAL">#REF!</definedName>
    <definedName name="CC">#REF!</definedName>
    <definedName name="CR">'[2]DETAIL BOQ'!#REF!</definedName>
    <definedName name="_xlnm.Criteria">#REF!</definedName>
    <definedName name="Criteria_MI">#REF!</definedName>
    <definedName name="_xlnm.Database">'[2]DETAIL BOQ'!$A$33:$D$987</definedName>
    <definedName name="Database_MI">#REF!</definedName>
    <definedName name="ELEVEN">'[2]DETAIL BOQ'!#REF!</definedName>
    <definedName name="ESCLMAT">[1]L!$E$41</definedName>
    <definedName name="ESCLSCR">[1]L!$E$42</definedName>
    <definedName name="ESCLSER">[1]L!$E$40</definedName>
    <definedName name="FIFTYONE">'[2]DETAIL BOQ'!#REF!</definedName>
    <definedName name="Find_duplicates_for_6200_ALL">#REF!</definedName>
    <definedName name="FOURTEEN">'[2]DETAIL BOQ'!#REF!</definedName>
    <definedName name="FOURTYONE">'[2]DETAIL BOQ'!#REF!</definedName>
    <definedName name="FOURTYTWO">'[2]DETAIL BOQ'!#REF!</definedName>
    <definedName name="H">#REF!</definedName>
    <definedName name="MHAND">[1]L!$M$23</definedName>
    <definedName name="OverallProps">[3]Settings!$A$30:$A$150</definedName>
    <definedName name="PRFAC">[1]L!$E$53</definedName>
    <definedName name="PRHND">[1]L!$E$54</definedName>
    <definedName name="_xlnm.Print_Area" localSheetId="2">Sheet1!$A$1:$P$139</definedName>
    <definedName name="_xlnm.Print_Titles" localSheetId="2">Sheet1!$1:$6</definedName>
    <definedName name="_xlnm.Print_Titles">#REF!</definedName>
    <definedName name="q">#REF!</definedName>
    <definedName name="SIXTY">'[2]DETAIL BOQ'!#REF!</definedName>
    <definedName name="SIXTYONE">'[2]DETAIL BOQ'!#REF!</definedName>
    <definedName name="SIXTYTWO">'[2]DETAIL BOQ'!#REF!</definedName>
    <definedName name="SUB_A">'[2]DETAIL BOQ'!#REF!</definedName>
    <definedName name="SUB_B">'[2]DETAIL BOQ'!#REF!</definedName>
    <definedName name="SUB_C">'[2]DETAIL BOQ'!#REF!</definedName>
    <definedName name="THIRTEEN">'[2]DETAIL BOQ'!#REF!</definedName>
    <definedName name="THIRTYONE">'[2]DETAIL BOQ'!#REF!</definedName>
    <definedName name="THIRTYTHREE">'[2]DETAIL BOQ'!#REF!</definedName>
    <definedName name="THIRTYTWO">'[2]DETAIL BOQ'!#REF!</definedName>
    <definedName name="TWELVE">'[2]DETAIL BOQ'!#REF!</definedName>
    <definedName name="TWENTYONE">'[2]DETAIL BOQ'!#REF!</definedName>
    <definedName name="TWENTYTHREE">'[2]DETAIL BOQ'!#REF!</definedName>
    <definedName name="TWENTYTWO">'[2]DETAIL BOQ'!#REF!</definedName>
    <definedName name="VHSP">[1]L!$E$50</definedName>
    <definedName name="VSP">[1]L!$E$51</definedName>
  </definedNames>
  <calcPr calcId="125725"/>
</workbook>
</file>

<file path=xl/calcChain.xml><?xml version="1.0" encoding="utf-8"?>
<calcChain xmlns="http://schemas.openxmlformats.org/spreadsheetml/2006/main">
  <c r="L130" i="10"/>
  <c r="N130" s="1"/>
  <c r="F130"/>
  <c r="H130" s="1"/>
  <c r="J130" s="1"/>
  <c r="L129"/>
  <c r="N129" s="1"/>
  <c r="F129"/>
  <c r="H129" s="1"/>
  <c r="J129" s="1"/>
  <c r="L128"/>
  <c r="N128" s="1"/>
  <c r="F128"/>
  <c r="H128" s="1"/>
  <c r="J128" s="1"/>
  <c r="L125"/>
  <c r="N125" s="1"/>
  <c r="F125"/>
  <c r="H125" s="1"/>
  <c r="J125" s="1"/>
  <c r="L122"/>
  <c r="N122" s="1"/>
  <c r="F122"/>
  <c r="H122" s="1"/>
  <c r="J122" s="1"/>
  <c r="N116"/>
  <c r="L116"/>
  <c r="F116"/>
  <c r="H116" s="1"/>
  <c r="J116" s="1"/>
  <c r="L114"/>
  <c r="N114" s="1"/>
  <c r="F114"/>
  <c r="H114" s="1"/>
  <c r="J114" s="1"/>
  <c r="N112"/>
  <c r="L112"/>
  <c r="F112"/>
  <c r="H112" s="1"/>
  <c r="J112" s="1"/>
  <c r="O112" s="1"/>
  <c r="L111"/>
  <c r="N111" s="1"/>
  <c r="F111"/>
  <c r="H111" s="1"/>
  <c r="J111" s="1"/>
  <c r="L107"/>
  <c r="N107" s="1"/>
  <c r="F107"/>
  <c r="H107" s="1"/>
  <c r="J107" s="1"/>
  <c r="O107" s="1"/>
  <c r="L106"/>
  <c r="N106" s="1"/>
  <c r="F106"/>
  <c r="H106" s="1"/>
  <c r="J106" s="1"/>
  <c r="L105"/>
  <c r="N105" s="1"/>
  <c r="F105"/>
  <c r="H105" s="1"/>
  <c r="J105" s="1"/>
  <c r="L104"/>
  <c r="N104" s="1"/>
  <c r="F104"/>
  <c r="H104" s="1"/>
  <c r="J104" s="1"/>
  <c r="L103"/>
  <c r="N103"/>
  <c r="F103"/>
  <c r="H103" s="1"/>
  <c r="J103" s="1"/>
  <c r="L101"/>
  <c r="N101" s="1"/>
  <c r="F101"/>
  <c r="H101"/>
  <c r="J101" s="1"/>
  <c r="O101" s="1"/>
  <c r="L99"/>
  <c r="N99" s="1"/>
  <c r="F99"/>
  <c r="H99" s="1"/>
  <c r="J99" s="1"/>
  <c r="L96"/>
  <c r="N96"/>
  <c r="F96"/>
  <c r="H96" s="1"/>
  <c r="J96" s="1"/>
  <c r="L94"/>
  <c r="N94" s="1"/>
  <c r="F94"/>
  <c r="H94" s="1"/>
  <c r="J94" s="1"/>
  <c r="L92"/>
  <c r="N92" s="1"/>
  <c r="F92"/>
  <c r="H92" s="1"/>
  <c r="J92" s="1"/>
  <c r="L87"/>
  <c r="N87" s="1"/>
  <c r="F87"/>
  <c r="H87" s="1"/>
  <c r="J87" s="1"/>
  <c r="L85"/>
  <c r="N85" s="1"/>
  <c r="F85"/>
  <c r="H85" s="1"/>
  <c r="J85" s="1"/>
  <c r="L84"/>
  <c r="N84" s="1"/>
  <c r="F84"/>
  <c r="H84" s="1"/>
  <c r="J84" s="1"/>
  <c r="L81"/>
  <c r="N81" s="1"/>
  <c r="F81"/>
  <c r="H81" s="1"/>
  <c r="J81" s="1"/>
  <c r="L80"/>
  <c r="N80" s="1"/>
  <c r="F80"/>
  <c r="H80" s="1"/>
  <c r="J80" s="1"/>
  <c r="L77"/>
  <c r="N77" s="1"/>
  <c r="F77"/>
  <c r="H77" s="1"/>
  <c r="J77" s="1"/>
  <c r="L75"/>
  <c r="N75" s="1"/>
  <c r="F75"/>
  <c r="H75" s="1"/>
  <c r="J75" s="1"/>
  <c r="L73"/>
  <c r="N73" s="1"/>
  <c r="F73"/>
  <c r="H73" s="1"/>
  <c r="J73" s="1"/>
  <c r="L71"/>
  <c r="N71" s="1"/>
  <c r="F71"/>
  <c r="H71" s="1"/>
  <c r="J71" s="1"/>
  <c r="L59"/>
  <c r="N59" s="1"/>
  <c r="F59"/>
  <c r="H59" s="1"/>
  <c r="J59" s="1"/>
  <c r="L55"/>
  <c r="N55" s="1"/>
  <c r="F55"/>
  <c r="H55" s="1"/>
  <c r="J55" s="1"/>
  <c r="L52"/>
  <c r="N52" s="1"/>
  <c r="F52"/>
  <c r="H52" s="1"/>
  <c r="J52" s="1"/>
  <c r="L51"/>
  <c r="N51" s="1"/>
  <c r="F51"/>
  <c r="H51" s="1"/>
  <c r="J51" s="1"/>
  <c r="L49"/>
  <c r="N49" s="1"/>
  <c r="F49"/>
  <c r="H49" s="1"/>
  <c r="J49" s="1"/>
  <c r="L48"/>
  <c r="N48" s="1"/>
  <c r="F48"/>
  <c r="H48" s="1"/>
  <c r="J48" s="1"/>
  <c r="L46"/>
  <c r="N46" s="1"/>
  <c r="F46"/>
  <c r="H46" s="1"/>
  <c r="J46" s="1"/>
  <c r="L45"/>
  <c r="N45" s="1"/>
  <c r="F45"/>
  <c r="H45" s="1"/>
  <c r="J45" s="1"/>
  <c r="L43"/>
  <c r="N43" s="1"/>
  <c r="F43"/>
  <c r="H43" s="1"/>
  <c r="J43" s="1"/>
  <c r="L42"/>
  <c r="N42"/>
  <c r="F42"/>
  <c r="H42" s="1"/>
  <c r="J42" s="1"/>
  <c r="L39"/>
  <c r="N39" s="1"/>
  <c r="F39"/>
  <c r="H39" s="1"/>
  <c r="J39" s="1"/>
  <c r="L34"/>
  <c r="N34" s="1"/>
  <c r="F34"/>
  <c r="H34" s="1"/>
  <c r="J34" s="1"/>
  <c r="L33"/>
  <c r="N33" s="1"/>
  <c r="F33"/>
  <c r="H33" s="1"/>
  <c r="J33" s="1"/>
  <c r="N32"/>
  <c r="L32"/>
  <c r="F32"/>
  <c r="H32" s="1"/>
  <c r="J32" s="1"/>
  <c r="O32" s="1"/>
  <c r="L31"/>
  <c r="N31" s="1"/>
  <c r="F31"/>
  <c r="H31" s="1"/>
  <c r="J31" s="1"/>
  <c r="L30"/>
  <c r="N30" s="1"/>
  <c r="F30"/>
  <c r="H30" s="1"/>
  <c r="J30" s="1"/>
  <c r="L29"/>
  <c r="N29" s="1"/>
  <c r="F29"/>
  <c r="H29" s="1"/>
  <c r="J29" s="1"/>
  <c r="L28"/>
  <c r="N28" s="1"/>
  <c r="F28"/>
  <c r="H28" s="1"/>
  <c r="J28" s="1"/>
  <c r="L11"/>
  <c r="N11" s="1"/>
  <c r="F11"/>
  <c r="H11" s="1"/>
  <c r="J11" s="1"/>
  <c r="F9"/>
  <c r="H9" s="1"/>
  <c r="J9" s="1"/>
  <c r="L9"/>
  <c r="N9" s="1"/>
  <c r="F8"/>
  <c r="H8" s="1"/>
  <c r="J8" s="1"/>
  <c r="L8"/>
  <c r="N8" s="1"/>
  <c r="C20"/>
  <c r="F20" s="1"/>
  <c r="H20" s="1"/>
  <c r="J20" s="1"/>
  <c r="C17"/>
  <c r="L17" s="1"/>
  <c r="N17" s="1"/>
  <c r="C40"/>
  <c r="C57"/>
  <c r="F57" s="1"/>
  <c r="H57" s="1"/>
  <c r="J57" s="1"/>
  <c r="C54"/>
  <c r="L54" s="1"/>
  <c r="N54" s="1"/>
  <c r="C24"/>
  <c r="L24" s="1"/>
  <c r="N24" s="1"/>
  <c r="C19"/>
  <c r="F19" s="1"/>
  <c r="H19" s="1"/>
  <c r="J19" s="1"/>
  <c r="C18"/>
  <c r="L18" s="1"/>
  <c r="N18" s="1"/>
  <c r="C16"/>
  <c r="F16" s="1"/>
  <c r="H16" s="1"/>
  <c r="J16" s="1"/>
  <c r="C15"/>
  <c r="L15" s="1"/>
  <c r="N15" s="1"/>
  <c r="F24"/>
  <c r="H24" s="1"/>
  <c r="J24" s="1"/>
  <c r="F17"/>
  <c r="H17" s="1"/>
  <c r="J17" s="1"/>
  <c r="F15"/>
  <c r="H15" s="1"/>
  <c r="J15" s="1"/>
  <c r="O52" l="1"/>
  <c r="O104"/>
  <c r="O106"/>
  <c r="O129"/>
  <c r="O33"/>
  <c r="O116"/>
  <c r="F18"/>
  <c r="H18" s="1"/>
  <c r="J18" s="1"/>
  <c r="J131" s="1"/>
  <c r="O42"/>
  <c r="O77"/>
  <c r="O103"/>
  <c r="O128"/>
  <c r="O30"/>
  <c r="O28"/>
  <c r="O45"/>
  <c r="O46"/>
  <c r="O71"/>
  <c r="O43"/>
  <c r="O73"/>
  <c r="O99"/>
  <c r="F54"/>
  <c r="H54" s="1"/>
  <c r="J54" s="1"/>
  <c r="O54" s="1"/>
  <c r="O9"/>
  <c r="O48"/>
  <c r="O59"/>
  <c r="O122"/>
  <c r="O85"/>
  <c r="O92"/>
  <c r="O125"/>
  <c r="O94"/>
  <c r="O39"/>
  <c r="O87"/>
  <c r="L57"/>
  <c r="N57" s="1"/>
  <c r="O57" s="1"/>
  <c r="O105"/>
  <c r="O49"/>
  <c r="O81"/>
  <c r="O55"/>
  <c r="O24"/>
  <c r="O31"/>
  <c r="O34"/>
  <c r="O51"/>
  <c r="O75"/>
  <c r="O84"/>
  <c r="O96"/>
  <c r="O111"/>
  <c r="O8"/>
  <c r="O29"/>
  <c r="O80"/>
  <c r="O130"/>
  <c r="O17"/>
  <c r="O15"/>
  <c r="O20"/>
  <c r="O11"/>
  <c r="O114"/>
  <c r="L16"/>
  <c r="N16" s="1"/>
  <c r="O16" s="1"/>
  <c r="L19"/>
  <c r="N19" s="1"/>
  <c r="L20"/>
  <c r="N20" s="1"/>
  <c r="C25"/>
  <c r="N131" l="1"/>
  <c r="O18"/>
  <c r="O19"/>
  <c r="O131" s="1"/>
</calcChain>
</file>

<file path=xl/sharedStrings.xml><?xml version="1.0" encoding="utf-8"?>
<sst xmlns="http://schemas.openxmlformats.org/spreadsheetml/2006/main" count="315" uniqueCount="195">
  <si>
    <t>UNIT</t>
  </si>
  <si>
    <t>QTY.</t>
  </si>
  <si>
    <t>OIL &amp; GAS DEVELOPMENT COMPANY LTD.</t>
  </si>
  <si>
    <t>Document No.</t>
  </si>
  <si>
    <t>Revision</t>
  </si>
  <si>
    <t>Date</t>
  </si>
  <si>
    <t>Total Pages (inc front cover)</t>
  </si>
  <si>
    <t>MAS</t>
  </si>
  <si>
    <t>Rev.</t>
  </si>
  <si>
    <t>Description</t>
  </si>
  <si>
    <t>Prepared By</t>
  </si>
  <si>
    <t>Checked By</t>
  </si>
  <si>
    <t>Approved By</t>
  </si>
  <si>
    <t>ITEM</t>
  </si>
  <si>
    <t>R E M A R K S</t>
  </si>
  <si>
    <t>A</t>
  </si>
  <si>
    <t>B</t>
  </si>
  <si>
    <t>D</t>
  </si>
  <si>
    <t>TANKAGE</t>
  </si>
  <si>
    <t>FIRE WATER TANK T-3501</t>
  </si>
  <si>
    <t>a)</t>
  </si>
  <si>
    <t>ROOF PLATES</t>
  </si>
  <si>
    <t xml:space="preserve">KG. </t>
  </si>
  <si>
    <t>-</t>
  </si>
  <si>
    <t>b)</t>
  </si>
  <si>
    <t xml:space="preserve">ROOF STRUCTURE </t>
  </si>
  <si>
    <t>c)</t>
  </si>
  <si>
    <t>SHELL PLATES</t>
  </si>
  <si>
    <t>d)</t>
  </si>
  <si>
    <t>CURB ANGLE</t>
  </si>
  <si>
    <t>e)</t>
  </si>
  <si>
    <t>BOTTOM PLATES</t>
  </si>
  <si>
    <t>f)</t>
  </si>
  <si>
    <t>TANK NOZZLES AND APPURTENANCES INCLUDING THE FOLLOWING:</t>
  </si>
  <si>
    <t>i)</t>
  </si>
  <si>
    <t>SHELL AND ROOF MANHOLES</t>
  </si>
  <si>
    <t>ii)</t>
  </si>
  <si>
    <t>SHELL AND ROOF NOZZLES</t>
  </si>
  <si>
    <t>iii)</t>
  </si>
  <si>
    <t>PRODUCT DRAW-OFF WITH INTERNAL PIPES &amp; NAME PLATE</t>
  </si>
  <si>
    <t>g)</t>
  </si>
  <si>
    <t xml:space="preserve">SPIRAL STAIRCASE AND HAND RAIL </t>
  </si>
  <si>
    <t>KG</t>
  </si>
  <si>
    <t>VACUUM BOX TESTING OF BOTTOM FOR THE FOLLOWING TANKS:</t>
  </si>
  <si>
    <t>CONTRACTOR TO SUBMIT PROCEDURE FOR APPROVAL FROM  OWNER.</t>
  </si>
  <si>
    <t xml:space="preserve">12.190 m DIA. x 13.000 m HEIGHT </t>
  </si>
  <si>
    <t>HYDROSTATIC TESTING OF FOLLOWING TANKS:</t>
  </si>
  <si>
    <t xml:space="preserve">SUPPLY OF ALL MATERIALS, SURFACE PREPARATION BY SAND BLASTING TO S.A. 2 1/2 AND  PAINTING OF TANKS  WHICH INCLUDES 2 COATS OF RED OXIDE (LEAD FREE) PRIMER (40-45 MICRONS EACH) FOLLOWED BY TWO COATS OF ALKYD ENAMEL (20-25 MICRONS EACH)  GIVING A TOTAL DRY FILM THICKNESS (DFT) OF 125 MICRONS MINIMUM ON EXTERNAL SURFACES (INCLUDING ALL NOZZLES ETC.) OF THE FOLLOWING TANK ACCORDING TO SPECIFICATIONS AND TO THE ENTIRE SATISFACTION OF THE OWNER'S REPRESENTATIVE. </t>
  </si>
  <si>
    <t>12.190 m DIA. x 13.000 m HEIGHT  (1 NO.S)</t>
  </si>
  <si>
    <t>SQ.M</t>
  </si>
  <si>
    <t>SUPPLY OF ALL MATERIALS, SURFACE PREPARATION BY SAND BLASTING TO S.A. 2 1/2 AND APPLICATION OF 3 COATS OF COALTAR EPOXY (125 MICRONS EACH) GIVING A TOTAL DRY FILM THICKNESS OF 375 MICRONS. ON UNDER SIDE OF BOTTOM PLATES AND INTERNAL PAINTING ON INSIDE OF TANK SHELL HEIGHT FOR THE FIRE WATER TANK.</t>
  </si>
  <si>
    <t>ONLY FOR RATES</t>
  </si>
  <si>
    <t xml:space="preserve">RADIOGRAPHIC INSPECTION OF WELDS: </t>
  </si>
  <si>
    <t xml:space="preserve">15 INCH. FILM </t>
  </si>
  <si>
    <t>NOS.</t>
  </si>
  <si>
    <t>10 INCH. FILM</t>
  </si>
  <si>
    <t>TOTAL (Rs.)</t>
  </si>
  <si>
    <t>Note:</t>
  </si>
  <si>
    <t>D E S C R I P T I O N</t>
  </si>
  <si>
    <t>MIAH</t>
  </si>
  <si>
    <t>SH</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</si>
  <si>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u/>
        <sz val="8"/>
        <color indexed="48"/>
        <rFont val="Arial"/>
        <family val="2"/>
      </rPr>
      <t xml:space="preserve">contact@zishanengineers.com, </t>
    </r>
    <r>
      <rPr>
        <sz val="8"/>
        <rFont val="Arial"/>
        <family val="2"/>
      </rPr>
      <t xml:space="preserve">
Web :  </t>
    </r>
    <r>
      <rPr>
        <u/>
        <sz val="8"/>
        <color indexed="48"/>
        <rFont val="Arial"/>
        <family val="2"/>
      </rPr>
      <t xml:space="preserve">www.zishanengineers.com </t>
    </r>
  </si>
  <si>
    <t>12.190 m DIA. x 13.000 m HEIGHT</t>
  </si>
  <si>
    <t>ARRANGEMENT OF WATER FOR HYDROSTATIC TESTING OF TANK IS CONTRACTOR'S RESPONSIBILITY.</t>
  </si>
  <si>
    <t>STIFFENER ANGLE</t>
  </si>
  <si>
    <t xml:space="preserve">SUPPORTED BEAM </t>
  </si>
  <si>
    <t>PRODUCT DRAW-OFF WITH INTERNAL PIPES</t>
  </si>
  <si>
    <t>iv)</t>
  </si>
  <si>
    <t>NAME PLATE</t>
  </si>
  <si>
    <t>h)</t>
  </si>
  <si>
    <t>LADDER,PLATFORM AND HAND RAIL</t>
  </si>
  <si>
    <t xml:space="preserve">2.788 M LENGTH X 1.738 M WIDTH x 1.834 M HEIGHT </t>
  </si>
  <si>
    <t>CALIBRATION OF FOLLOWING TANKS : 
(USING OPTICAL LINE METHOD).
(WITH APPROVAL FROM PWD)</t>
  </si>
  <si>
    <t>2.788 M LENGTH X 1.738 M WIDTH x 1.834 M HEIGHT (1 Nos.)</t>
  </si>
  <si>
    <t>SUPPLY OF ALL MATERIALS, SURFACE PREPARATION BY SAND BLASTING TO S.A. 2 1/2 AND APPLICATION OF 3 COATS OF EPOXY ULTRABUILD LINER (125 MICRONS EACH) GIVING A TOTAL DRY FILM THICKNESS OF 375 MICRONS. ON UNDER SIDE OF BOTTOM PLATES AND INTERNAL PAINTING ON 1 METER OF SHELL HEIGHT FOR THE FOLLOWING TANK</t>
  </si>
  <si>
    <t>PUMPS</t>
  </si>
  <si>
    <t>165-2-BQM-001</t>
  </si>
  <si>
    <t>MELA DEVELOPMENT PROJECT</t>
  </si>
  <si>
    <t>DIESEL DAY TANK (T-4001)</t>
  </si>
  <si>
    <t>SUB TOTAL FOR T-3501</t>
  </si>
  <si>
    <t>SUB TOTAL FOR T-4001</t>
  </si>
  <si>
    <t>13.716 m DIA. x  9.010 m HEIGHT</t>
  </si>
  <si>
    <t>CONTRACTOR TO SUBMIT PROCEDURE FOR  INSTALLATION &amp; TESTING FOR APPROVAL FROM  OWNER ALONGWITH THE BID DOCUMENTS.</t>
  </si>
  <si>
    <t>INSTRUMENT AIR PACKAGE</t>
  </si>
  <si>
    <t>FOR DETAIL SEE SPECIFICATION 165-2-SPM-013</t>
  </si>
  <si>
    <t>SUPPLY OF ALL MATERIALS, INSTALLATION AND TESTING OF FLOAT TYPE LEVEL INDICATOR FOR FOLLOWING TANKS, COMPLETE IN ALL RESPECTS AS PER RELEVANT DOCUMENT:
REFERENCE DOCUMENTS : 165-2-DSI-005</t>
  </si>
  <si>
    <r>
      <t xml:space="preserve">SUPPLY OF MATERIAL, FABRICATION, WELDING, INSTALLATION,  TESTING,  CLEANING, BOX-UP AND COMMISSIONING OF </t>
    </r>
    <r>
      <rPr>
        <b/>
        <sz val="10"/>
        <rFont val="Arial"/>
        <family val="2"/>
      </rPr>
      <t xml:space="preserve"> 1 NO. 12.190 m DIA. X 13.000 m Height</t>
    </r>
    <r>
      <rPr>
        <sz val="10"/>
        <rFont val="Arial"/>
        <family val="2"/>
      </rPr>
      <t xml:space="preserve"> FIRE WATER TANK (T-3501), IN  ACCORDANCE WITH DRAWINGS,  SPECIFICATIONS, RELEVANT STANDARDS AND AS DIRECTED BY OWNER'S REPRESENTATIVE, COMPLETE IN ALL RESPECT. THE WORKS INCLUDE THE FOLLOWING:
REFERENCE DOCUMENTS : 165-2-PID-109 (SHEET 2 OF 4)
                                             165-2-MST-3501
                                             165-2-DSM-110</t>
    </r>
  </si>
  <si>
    <t>WEIGHTS GIVEN ARE APPROXIMATE AND FOR BIDDING PURPOSE ONLY. FINAL WEIGHTS WILL BE PROVIDED WITH "ISSUED FOR CONSTRUCTION" DRAWINGS TO THE SUCCESSFUL BIDDER</t>
  </si>
  <si>
    <t>HOSE CABINET:</t>
  </si>
  <si>
    <t>THE RATES OF ITEM B (ALL PARTS), F (ALL PARTS)  &amp; D IN S.NO. 1.1.1  SHALL BE INCLUSIVE OF SURFACE PREPARATION &amp; PAINTING AS PER PAINTING SPECIFICATION.
WEIGHTS GIVEN ARE APPROXIMATE AND FOR BIDDING PURPOSE ONLY. FINAL WEIGHTS WILL BE PROVIDED WITH "ISSUED FOR CONSTRUCTION" DRAWINGS TO THE SUCCESSFUL BIDDER</t>
  </si>
  <si>
    <t>THE RATES OF ITEMS STIFFENER, LADDER PLATFORM MATERIAL, NOZZLES &amp; APPURTENANCES (all parts) , CURB ANGLE SHALL BE INCLUSIVE OF SURFACE PREPARATION &amp; PAINTING AS PER PAINTING SPECIFICATION.
WEIGHTS GIVEN ARE APPROXIMATE AND FOR BIDDING PURPOSE ONLY. FINAL WEIGHTS WILL BE PROVIDED WITH "ISSUED FOR CONSTRUCTION" DRAWINGS TO THE SUCCESSFUL BIDDER</t>
  </si>
  <si>
    <t xml:space="preserve">CONTRACTOR TO SUBMIT PROCEDURE FOR APPROVAL FROM THE OWNER. CONTRACTOR SHALL BE RESPONSIBLE FOR GETTING NECESSARY APPROVALS FROM PWD AND RELEVANT DEPARTMENTS. CALIBRATION SHALL BE PERFORMED BY REPUTABLE THIRD PARTY AGENCY PREFERABLY SGS. ANY OTHER AGENCY NOMINATED FOR CALLIBRATION SHALL FIRST BE APPROVED FROM OWNER. CHARGES OF THIRD PARTY AGENCY SHALL BE  AT CONTRACTOR'S EXPENSE </t>
  </si>
  <si>
    <t>FIREWATER &amp; FIREFIGHTING SYSTEM</t>
  </si>
  <si>
    <t>THE SUPPLIED FIRE WATER EQUIPMENT SHALL COMPLY WITH THE FOLLOWING DOCUMENTS ATTACHED. ANY DEVIATION SHALL BE CLEARLY HIGHLIGHTED &amp; JUSTIFIED BY THE SUPPLIER.</t>
  </si>
  <si>
    <t>MOBILE FOAM UNITS:</t>
  </si>
  <si>
    <t>HOSE REEL:</t>
  </si>
  <si>
    <t>BRANCH PIPE:</t>
  </si>
  <si>
    <t>TRIPLE PURPOSE NOZZLE:</t>
  </si>
  <si>
    <t>FIRE EXTINGUISHERS</t>
  </si>
  <si>
    <t>6 Kg.</t>
  </si>
  <si>
    <t>5 Kg.</t>
  </si>
  <si>
    <t>50 Kg.</t>
  </si>
  <si>
    <t>AFFF FOAM CONCENTRATE 200 LITRE DRUM FOR WATER/FOAM MONITORS.</t>
  </si>
  <si>
    <t>165-2-PID-109 (FIRE WATER SYSTEM)</t>
  </si>
  <si>
    <t>165-2-SPM-035 (SPECIFICATION FOR FIRE FIGHTING SYSTEM).</t>
  </si>
  <si>
    <t>165-2-SPM-041 (SPECIFICATION FOR MOBILE FOAM UNITS).</t>
  </si>
  <si>
    <t>165-2-DSM-111 (DATA SHEET FOR FIRE HYDRANTS).</t>
  </si>
  <si>
    <t>165-2-DSM-112 (DATA SHEET FOR FIRE MONITORS).</t>
  </si>
  <si>
    <t>165-2-MPD-001 (TYPICAL DETAILS OF FIRE HYDRANT AND MONITOR)</t>
  </si>
  <si>
    <t>FIRE WATER HYDRANTS:</t>
  </si>
  <si>
    <t>FIXED FOAM UNITS FOR STORAGE TANKS:</t>
  </si>
  <si>
    <t>FOAM POURER / CHAMBER FOR TANKS:</t>
  </si>
  <si>
    <t>DIESEL ENGINE DRIVEN FW PUMP (P-3501 A/B &amp; 3502)</t>
  </si>
  <si>
    <t>FIRE JOCKEY PUMP (P-3503 A/B)</t>
  </si>
  <si>
    <t>SUPPLY, INSTALLATION, TESTING AND COMMISSIONING OF FOLLOWING CENTRIFUGAL PUMPS COMPLETE WITH MOTOR ASSEMBLIES AND CONTROL PANEL  (MOUNTED ON COMMON BASE PLATE) ON RCC FOUNDATIONS. JOB INCLUDES SHIFTING, PLACING IN POSITION, LEVELING, GROUTING, ALIGNMENT, TESTING AND COMMISSIONING OF THE PUMP FOR TROUBLE FREE WORKING INCLUDING COLD &amp; HOT ALIGNMENT CHECKS &amp; WITH FOLLOWING SPECIFICATION</t>
  </si>
  <si>
    <t>INSTRUMENT AIR SYSTEM IS FREE ISSUED ITEM EXCEPT 3000-V330B INSTRUMENT AIR RECEIVER VESSEL WHICH IS IN CONTRACTOR'S SCOPE AND INSTALLATION OF COMPLETE INSTRUMENT AIR PACKAGE IS CONTRACTOR'S RESPONSIBILITY.</t>
  </si>
  <si>
    <t>GAS ENGINE DRIVEN RECIPROCATING COMPRESSOR PACKAGE</t>
  </si>
  <si>
    <t>REFERENCE DRAWING NO.S:</t>
  </si>
  <si>
    <t>REFERENCE DATA SHEETS &amp; SPECIFICATIONS</t>
  </si>
  <si>
    <t>2 NOS. HOSE REELS 2-1/2" ND x 30M LONG.</t>
  </si>
  <si>
    <t>1NO. FOAM MAKING BRANCH WITH PICK-UP TUBE</t>
  </si>
  <si>
    <t>1NO. TRIPLE PURPOSE NOZZLE.</t>
  </si>
  <si>
    <t>SUPPLY &amp; INSTALLATION OF FIRE HOSE CABINETS, FLOOR STANDING TYPE, MIN. 4' x 4' x 10' , FABRICATED FROM 16 SWG SHEET, CAPABLE OF HOLDING:</t>
  </si>
  <si>
    <t>SUPPLY &amp; INSTALLATION OF FIRE HOSE REELS OF 2-1/2" ND x 30 M LONG, WITH EXPANSION RING TYPE COUPLING MALE AND FEMALE TYPE ON EACH END RESPECTIVELY. HOSE TO BE NEOPRENE LINED AND COVERED WITH AN OIL ABRASIVE RESISTANT NEOPRANE OR PLASTIC COATING, HOSE SHALL BE SUITABLE FOR 200 PSIG PRESSURE.</t>
  </si>
  <si>
    <t>SUPPLY &amp; INSTALLATION, PLACEMENT OF SELF INDUCTING FOAM MAKING BRANCH PIPE RATED AT 50GPM AT 7 BARG HYDRANT PRESSURE WITH A THROW OF 40M SUITABLE FOR CONNECTION WITH 2-1/2" DIA. QUICK/INSTANEOUS TYPE COUPLING.</t>
  </si>
  <si>
    <t>SUPPLY &amp; INSTALLATION OF  TRIPLE PURPOSE NOZZLE FOR JET SPRAY AND FOG, RATED AT 80M3/HR. AT 7 BARG AND THROW OF 40M, SUITABLE FOR 2-1/2" DIA. QUICK/INSTANEOUS TYPE COUPLING.</t>
  </si>
  <si>
    <t>SUPPLY &amp; INSTALLATION AND PLACEMENT OF PORTABLE FIRE EXTINGUISHERS ABC, DRY CHEMICAL, NIPPON PAN-20 SD OR EQUIVALENT, POWDER TYPE COMPLETE WITH ALL ACCESSORIES &amp; INITIAL CHARGE IN FOLLOWING CAPACITIES:</t>
  </si>
  <si>
    <t>SUPPLY &amp; INSTALLATION AND PLACEMENT OF TROLLEY MOUNTED FIRE EXTINGUISHERS, DRY CHEMICAL POWDER TYPE COMPLETE WITH ALL ACCESSORIES &amp; INITIAL CHARGE IN FOLLOWING CAPACITIES:</t>
  </si>
  <si>
    <t>SUPPLY &amp; INSTALLATION AND PLACEMENT  OF FIRE BLANKETS</t>
  </si>
  <si>
    <t>SUPPLY &amp; INSTALLATION AND PLACEMENT OF SAND BUCKETS (SAND FILLED) WITH STANDS AND SHOVELS.</t>
  </si>
  <si>
    <t>MISCELLANEOUS</t>
  </si>
  <si>
    <t>FOLLOWING ITEMS ARE REQUIRED WITH THE ABOVE ITEMS:</t>
  </si>
  <si>
    <t>L.S</t>
  </si>
  <si>
    <t>SUPPLY OIF TWO (02) YEARS RECOMMENDED SPARE PARTS.</t>
  </si>
  <si>
    <t>SUPPLY OF OPERATIONAL CONSUMABLE 
(DETAILS WITH ITEM-WISE PRICES TO BE ATTACHED)</t>
  </si>
  <si>
    <t>START-UP AND COMMISSIONING SPARES (UNIT/SYSTEM WISE LIST WITH ITEM-WISE PRICES TO BE ATTACHED)</t>
  </si>
  <si>
    <r>
      <t xml:space="preserve">SUPPLY OF MATERIAL, FABRICATION, WELDING, INSTALLATION,  TESTING,  CLEANING, BOX-UP AND COMMISSIONING OF </t>
    </r>
    <r>
      <rPr>
        <b/>
        <sz val="10"/>
        <rFont val="Arial"/>
        <family val="2"/>
      </rPr>
      <t xml:space="preserve"> 1 NO. 2.788 m LENGTH x 1.738 m WIDTH x 1.834 m HEIGHT </t>
    </r>
    <r>
      <rPr>
        <sz val="10"/>
        <rFont val="Arial"/>
        <family val="2"/>
      </rPr>
      <t>DIESEL DAY TANK (T-4001)</t>
    </r>
    <r>
      <rPr>
        <b/>
        <sz val="10"/>
        <rFont val="Arial"/>
        <family val="2"/>
      </rPr>
      <t xml:space="preserve"> </t>
    </r>
    <r>
      <rPr>
        <sz val="10"/>
        <rFont val="Arial"/>
        <family val="2"/>
      </rPr>
      <t>, IN  ACCORDANCE WITH DRAWINGS,  SPECIFICATIONS, RELEVANT STANDARDS AND AS DIRECTED BY OWNER'S REPRESENTATIVE, COMPLETE IN ALL RESPECT. THE WORKS INCLUDE THE FOLLOWING:
REFERENCE DOCUMENTS : 165-2-PID-108
                                                                165-2-MST-4001
                                                                165-2-DSM-113</t>
    </r>
  </si>
  <si>
    <t>SUPPLY &amp; NSTALLATION AND PLACEMENT OF  PORTABLE FIRE EXTINGUISHERS, CO2, NIPPON NC-7 OR EQUIVALENT, COMPLETE WITH ALL ACCESSORIES AND INITIAL CHARGE IN FOLLOWING CAPACITIES:</t>
  </si>
  <si>
    <t>FIRE FOAM MONITORS:</t>
  </si>
  <si>
    <t>SUPPLY &amp; INSTALLATION, ERECTION, TESTING AND COMMISSIONING OF FIRE FOAM MONITORS AS PER DATA SHEET NO. 165-2-DSM-112.</t>
  </si>
  <si>
    <t>BOQ/BID PRICE SCHEDULE FOR SUPPLY &amp; INSTALLATION OF MECHANICAL / FIRE FIGHTING / COMPANY SUPPLIED EQUIPMENT &amp; PACKAGES</t>
  </si>
  <si>
    <t>SUPPLY &amp; INSTALLATION, ERECTION, TESTING AND COMMISSIONING OF FIREWATER HYDRANTS AS PER DATA SHEET NO. 165-2-DSM-111.</t>
  </si>
  <si>
    <t>SUPPLY &amp; INSTALLATION, ERECTION, TESTING, PLACEMENT AND COMMISSIONING OF TROLLEY MOUNTED MOBILE FOAM UNITS AS PER SPECIFICATION 165-2-SPM-041.</t>
  </si>
  <si>
    <t>SUPPLY &amp; INSTALLATION OF SKID BASED FIXED FOAM UNITS WITH BLADDER TANK, PROPORTIONATER, PIPING, INSTRUMENTATION ETC. COMPLETE IN ALL RESPECTS.</t>
  </si>
  <si>
    <t>1500 GPM</t>
  </si>
  <si>
    <t>750 GPM</t>
  </si>
  <si>
    <t>ELECTRIC MOTOR DRIVEN FIRE WATER TANK FILLING PUMP (P-3505 A/B)</t>
  </si>
  <si>
    <t>ELECTRIC MOTOR DRIVEN DIESEL TRANSFER PUMPS (P-4001 A/B)</t>
  </si>
  <si>
    <t xml:space="preserve">INSTALLATION, ERECTION, TESTING &amp; COMMISSIONING  OF FIRE WATER PUMP, DIESEL ENGINE DRIVEN, MOUNTED ON A COMMON BASE FRAME COMPLETE WITH COUPLING, CONTROL PANEL AND ACCESSORIES AS PER THE FOLLOWING DOCUMENTS / DRAWINGS ATTACHED:
REFERENCE DOCUMENTS: 165-2-PID-109 (SHEET 2 OF 4)
SEE VENDOR'S DATA FOR PUMPS IN SUPPLEMENTARY TECHNICAL DOCS OF SECTION-V OF TENDER DOCS. </t>
  </si>
  <si>
    <t xml:space="preserve">INSTALLATION, ERECTION, TESTING &amp; COMMISSIONING OF CENTRIFUGAL PUMP, ELECTRIC MOTOR DRIVEN,  MOUNTED ON A COMMON BASE FRAME COMPLETE WITH COUPLING AND ACCESSORIES AS PER THE FOLLOWING DOCUMENTS / DRAWINGS ATTACHED:
REFERENCE DOCUMENTS: 165-2-PID-109 (SHEET 2 OF 4)
SEE VENDOR'S DATA FOR PUMPS IN SUPPLEMENTARY TECHNICAL DOCS OF SECTION-V OF TENDER DOCS. </t>
  </si>
  <si>
    <t>LS</t>
  </si>
  <si>
    <t>SUPPLY AND INSTALLATION OF SPRINKLERS FOR 8 X EXISTING CONDENSATE STORAGE TANKS AS PER DATASHEETS 165-2-DSM-117 (SPRINKLER DATASHEET).</t>
  </si>
  <si>
    <t xml:space="preserve">INSTALLATION,  TESTING,  CLEANING AND COMMISSIONING OF  INSTRUMENT AIR PACKAGE IN  ACCORDANCE WITH DRAWINGS,  SPECIFICATIONS, RELEVANT STANDARDS AND AS DIRECTED BY OWNER'S REPRESENTATIVE, COMPLETE IN ALL RESPECT.
REFERENCE DOCUMENTS : 165-2-PID-107
SEE VENDOR'S DATA FOR INSTRUMENT AIR SYSTEM IN SUPPLEMENTARY TECHNICAL DOCS OF SECTION-V OF TENDER DOCS. </t>
  </si>
  <si>
    <t xml:space="preserve">INSTALLATION, TESTING AND COMMISSIONING ASSISTANCE OF COMPRESSORS AS PER THE DOCUMENTS 
REFERENCE DOCUMENTS : 
SEE VENDOR'S DATA FOR GAS ENGINE DRIVEN RECIPROCATING COMPRESSOR PACKAGE IN SUPPLEMENTARY TECHNICAL DOCS OF SECTION-V OF TENDER DOCS. </t>
  </si>
  <si>
    <t>18.288 m DIA x 12.192 m HEIGHT</t>
  </si>
  <si>
    <t>COOLING WATER SPRAY SYSTEM FOR TANKS:</t>
  </si>
  <si>
    <t>SUPPLY &amp; INSTALLATION OF COOLING WATER SPRAY SYSTEM &amp; ALL REQUIRED TESTING AS PER API-653  FOR FOLLOWING TANKS,  IN  ACCORDANCE WITH  RELEVANT STANDARDS AND AS DIRECTED BY OWNER'S REPRESENTATIVE, COMPLETE IN ALL RESPECTS AS PER SITE CONDITION
REFERENCE DOCUMENT: 165-2-MST-001
                                                            165-2-MST-002</t>
  </si>
  <si>
    <t>SUPPLY &amp; INSTALLATION OF 4"  150#, RF FOAM POURER  ASSEMBLY AND NOZZLE AND PIPING CLEATS AND ALL REQUIRED TESTING AS PER API-653  FOR FOLLOWING TANKS,  IN  ACCORDANCE WITH  RELEVANT STANDARDS AND AS DIRECTED BY OWNER'S REPRESENTATIVE, COMPLETE IN ALL RESPECTS AS PER SITE CONDITION
REFERENCE DOCUMENT: 165-2-DSM-115
                                                            165-2-MST-003
                                                            165-2-MST-004</t>
  </si>
  <si>
    <t>SUPPLY OF MATERIAL, FABRICATION, INSTALLATION, ERECTION, TESTING AND COMMISSIONING OF INSTRUMENT AIR RECEIVER VESSEL (3000-V330B) AS PER REFERENCE DOCUMENTS AND APPLICABLE STANDARDS COMPLETE IN ALL RESPECT.
REFERENCE DOCUMENTS : 165-2-DSM-114
                                                                165-2-MPV-101</t>
  </si>
  <si>
    <t>4.11.1</t>
  </si>
  <si>
    <t>4.11.2</t>
  </si>
  <si>
    <t>4.11.3</t>
  </si>
  <si>
    <t>OPTIONAL</t>
  </si>
  <si>
    <t>FIXED SKID MOUNTED SCRAPER LAUNCHER</t>
  </si>
  <si>
    <t>Third Party Pre Shipment Inspection
(Pak. Rs.)</t>
  </si>
  <si>
    <t xml:space="preserve">Unit Rate
(Pak Rs.) </t>
  </si>
  <si>
    <t>Total Supply
(Pak Rs.)</t>
  </si>
  <si>
    <t>Unit Rate
(Pak Rs.)</t>
  </si>
  <si>
    <t>Total Services
(Pak Rs.)</t>
  </si>
  <si>
    <t>F</t>
  </si>
  <si>
    <t>GST on Supply items 
(Pak. Rs.)</t>
  </si>
  <si>
    <t>Total Supply inclusive of GST</t>
  </si>
  <si>
    <t xml:space="preserve">Total Supply inclusive of GST &amp; Pre-Shipment Inspection </t>
  </si>
  <si>
    <t>GST &amp; Provincial tax on Services (Pak.Rs.)</t>
  </si>
  <si>
    <t xml:space="preserve"> Total Services  inclusive of GST &amp; Provincial Tax on Services (Pak.Rs.)</t>
  </si>
  <si>
    <t>C = A+B</t>
  </si>
  <si>
    <t>E = C+D</t>
  </si>
  <si>
    <t>G</t>
  </si>
  <si>
    <t>H = F+G</t>
  </si>
  <si>
    <t>I=E+H</t>
  </si>
  <si>
    <t xml:space="preserve">Supply </t>
  </si>
  <si>
    <t xml:space="preserve">Services </t>
  </si>
  <si>
    <t>(2) ) The quantities mentioned in the BOQs are indicative and may change as detail design progresses. The bid evaluation will be carried out considering the quantities given in BOQs and unit rates quoted by the Bidders.</t>
  </si>
  <si>
    <r>
      <t xml:space="preserve">(3) Copy of the SRO 678 (1)/2007 is given in </t>
    </r>
    <r>
      <rPr>
        <b/>
        <sz val="10"/>
        <rFont val="Arial"/>
        <family val="2"/>
      </rPr>
      <t xml:space="preserve">Annexure-XV </t>
    </r>
    <r>
      <rPr>
        <sz val="10"/>
        <rFont val="Arial"/>
        <family val="2"/>
      </rPr>
      <t xml:space="preserve">and CGO List given in </t>
    </r>
    <r>
      <rPr>
        <b/>
        <sz val="10"/>
        <rFont val="Arial"/>
        <family val="2"/>
      </rPr>
      <t xml:space="preserve">Attachment-IV </t>
    </r>
    <r>
      <rPr>
        <sz val="10"/>
        <rFont val="Arial"/>
        <family val="2"/>
      </rPr>
      <t>of ITB.</t>
    </r>
  </si>
  <si>
    <t>(4) Vendor to fill the price in unprotected cells, unprotection of BOQ by bidder lead to disqualification.</t>
  </si>
  <si>
    <t>(5) Test certificates and MTC's of all items (where applicable) shall be provided.</t>
  </si>
  <si>
    <t xml:space="preserve">(6) The charges shall be supported by verified quotation of Inspection Agency. </t>
  </si>
  <si>
    <t>Total Amount
(Supply + Services)
(Pak. Rs.)</t>
  </si>
  <si>
    <t>(1) All taxes shall be payable by contractor.</t>
  </si>
  <si>
    <t>Issued for Tender</t>
  </si>
  <si>
    <t>materials, manufacture, fabrication, assembly, inspection, non-destructive examination, testing and painting.SUPPLY, MANUFACTURE / FABRICATION, INSTALLATION, ASSEMBLY, INSPECTION, TESTING, PAINTING &amp; COMMISSIONING OF SKID MOUNTED 8" x 10" FIXED SCRAPER LAUNCHER SKID ALONGWITH ITS COMPLETE PIPING AND INSTRUMENTATION.
REFERENCE DOCUMENT: 165-2-SPM-042
                                                                                    165-2-MPV-001</t>
  </si>
  <si>
    <t>FLOWRATE                  :      10 GPM
DIFFERENTIAL HEAD                  :      40 PSIG
REFERENCE DOCUMENT       : 165-2-DSM-108
                                                                                           165-2-PID-108</t>
  </si>
  <si>
    <t>FLOWRATE                  :      425 GPM
DIFFERENTIAL HEAD                  :      35 PSIG
REFERENCE DOCUMENT       : 165-2-DSM-116
                                                                                           165-2-PID-109 (SHEET 1 OF 4)</t>
  </si>
  <si>
    <t>Re-Issued for Tender</t>
  </si>
  <si>
    <t>04-07-2018</t>
  </si>
</sst>
</file>

<file path=xl/styles.xml><?xml version="1.0" encoding="utf-8"?>
<styleSheet xmlns="http://schemas.openxmlformats.org/spreadsheetml/2006/main">
  <numFmts count="1">
    <numFmt numFmtId="164" formatCode="0.0"/>
  </numFmts>
  <fonts count="45">
    <font>
      <sz val="10"/>
      <name val="Arial"/>
    </font>
    <font>
      <sz val="11"/>
      <color indexed="8"/>
      <name val="Calibri"/>
      <family val="2"/>
    </font>
    <font>
      <sz val="12"/>
      <name val="Helv"/>
    </font>
    <font>
      <sz val="10"/>
      <name val="Arial"/>
      <family val="2"/>
    </font>
    <font>
      <b/>
      <sz val="10"/>
      <name val="Arial"/>
      <family val="2"/>
    </font>
    <font>
      <sz val="9.5"/>
      <name val="Arial"/>
      <family val="2"/>
    </font>
    <font>
      <b/>
      <u/>
      <sz val="14"/>
      <name val="Arial"/>
      <family val="2"/>
    </font>
    <font>
      <b/>
      <u/>
      <sz val="9.5"/>
      <name val="Arial"/>
      <family val="2"/>
    </font>
    <font>
      <sz val="8"/>
      <name val="Arial"/>
      <family val="2"/>
    </font>
    <font>
      <b/>
      <sz val="9"/>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name val="Arial"/>
      <family val="2"/>
    </font>
    <font>
      <u/>
      <sz val="8"/>
      <color indexed="48"/>
      <name val="Arial"/>
      <family val="2"/>
    </font>
    <font>
      <b/>
      <sz val="8"/>
      <name val="Arial"/>
      <family val="2"/>
    </font>
    <font>
      <b/>
      <sz val="16"/>
      <name val="Arial"/>
      <family val="2"/>
    </font>
    <font>
      <b/>
      <sz val="8"/>
      <name val="Century Gothic"/>
      <family val="2"/>
    </font>
    <font>
      <sz val="8"/>
      <name val="Century Gothic"/>
      <family val="2"/>
    </font>
    <font>
      <sz val="20"/>
      <name val="Arial"/>
      <family val="2"/>
    </font>
    <font>
      <b/>
      <u/>
      <sz val="16"/>
      <name val="Arial"/>
      <family val="2"/>
    </font>
    <font>
      <b/>
      <sz val="20"/>
      <name val="Arial"/>
      <family val="2"/>
    </font>
    <font>
      <sz val="16"/>
      <name val="Arial"/>
      <family val="2"/>
    </font>
    <font>
      <sz val="12"/>
      <name val="Arial"/>
      <family val="2"/>
    </font>
    <font>
      <sz val="9"/>
      <name val="Arial"/>
      <family val="2"/>
    </font>
    <font>
      <b/>
      <u/>
      <sz val="10"/>
      <name val="Arial"/>
      <family val="2"/>
    </font>
    <font>
      <b/>
      <sz val="12"/>
      <name val="Arial"/>
      <family val="2"/>
    </font>
    <font>
      <sz val="11"/>
      <name val="Arial"/>
      <family val="2"/>
    </font>
    <font>
      <sz val="11"/>
      <color theme="1"/>
      <name val="Calibri"/>
      <family val="2"/>
      <scheme val="minor"/>
    </font>
    <font>
      <b/>
      <sz val="9"/>
      <color rgb="FFFF0000"/>
      <name val="Arial"/>
      <family val="2"/>
    </font>
    <font>
      <sz val="10"/>
      <color theme="1"/>
      <name val="Arial"/>
      <family val="2"/>
    </font>
    <font>
      <sz val="9"/>
      <color theme="1"/>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s>
  <cellStyleXfs count="46">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3" borderId="0" applyNumberFormat="0" applyBorder="0" applyAlignment="0" applyProtection="0"/>
    <xf numFmtId="0" fontId="12" fillId="20" borderId="1" applyNumberFormat="0" applyAlignment="0" applyProtection="0"/>
    <xf numFmtId="0" fontId="13" fillId="21" borderId="2" applyNumberFormat="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9" fillId="7" borderId="1" applyNumberFormat="0" applyAlignment="0" applyProtection="0"/>
    <xf numFmtId="0" fontId="20" fillId="0" borderId="6" applyNumberFormat="0" applyFill="0" applyAlignment="0" applyProtection="0"/>
    <xf numFmtId="0" fontId="21" fillId="22" borderId="0" applyNumberFormat="0" applyBorder="0" applyAlignment="0" applyProtection="0"/>
    <xf numFmtId="0" fontId="3" fillId="0" borderId="0"/>
    <xf numFmtId="0" fontId="3" fillId="0" borderId="0"/>
    <xf numFmtId="0" fontId="41" fillId="0" borderId="0"/>
    <xf numFmtId="0" fontId="2" fillId="0" borderId="0"/>
    <xf numFmtId="0" fontId="3" fillId="23" borderId="7" applyNumberFormat="0" applyFont="0" applyAlignment="0" applyProtection="0"/>
    <xf numFmtId="0" fontId="22" fillId="20" borderId="8" applyNumberFormat="0" applyAlignment="0" applyProtection="0"/>
    <xf numFmtId="0" fontId="23" fillId="0" borderId="0" applyNumberFormat="0" applyFill="0" applyBorder="0" applyAlignment="0" applyProtection="0"/>
    <xf numFmtId="0" fontId="24" fillId="0" borderId="9" applyNumberFormat="0" applyFill="0" applyAlignment="0" applyProtection="0"/>
    <xf numFmtId="0" fontId="25" fillId="0" borderId="0" applyNumberFormat="0" applyFill="0" applyBorder="0" applyAlignment="0" applyProtection="0"/>
  </cellStyleXfs>
  <cellXfs count="199">
    <xf numFmtId="0" fontId="0" fillId="0" borderId="0" xfId="0"/>
    <xf numFmtId="0" fontId="3" fillId="0" borderId="10" xfId="37" applyBorder="1"/>
    <xf numFmtId="0" fontId="3" fillId="0" borderId="11" xfId="37" applyBorder="1"/>
    <xf numFmtId="0" fontId="28" fillId="0" borderId="12" xfId="37" applyFont="1" applyBorder="1" applyAlignment="1">
      <alignment horizontal="left" vertical="center" indent="1"/>
    </xf>
    <xf numFmtId="0" fontId="8" fillId="0" borderId="13" xfId="37" applyFont="1" applyFill="1" applyBorder="1" applyAlignment="1">
      <alignment horizontal="left" vertical="center" indent="1"/>
    </xf>
    <xf numFmtId="0" fontId="3" fillId="0" borderId="0" xfId="37"/>
    <xf numFmtId="0" fontId="3" fillId="0" borderId="14" xfId="37" applyBorder="1"/>
    <xf numFmtId="0" fontId="3" fillId="0" borderId="0" xfId="37" applyBorder="1"/>
    <xf numFmtId="0" fontId="28" fillId="0" borderId="15" xfId="37" applyFont="1" applyBorder="1" applyAlignment="1">
      <alignment horizontal="left" vertical="center" indent="1"/>
    </xf>
    <xf numFmtId="0" fontId="8" fillId="0" borderId="16" xfId="37" applyFont="1" applyFill="1" applyBorder="1" applyAlignment="1">
      <alignment horizontal="left" vertical="center" indent="1"/>
    </xf>
    <xf numFmtId="0" fontId="3" fillId="0" borderId="17" xfId="37" applyBorder="1"/>
    <xf numFmtId="0" fontId="3" fillId="0" borderId="18" xfId="37" applyBorder="1"/>
    <xf numFmtId="0" fontId="28" fillId="0" borderId="19" xfId="37" applyFont="1" applyBorder="1" applyAlignment="1">
      <alignment horizontal="left" vertical="center" wrapText="1" indent="1"/>
    </xf>
    <xf numFmtId="0" fontId="8" fillId="0" borderId="20" xfId="37" applyFont="1" applyBorder="1" applyAlignment="1">
      <alignment horizontal="left" vertical="center" indent="1"/>
    </xf>
    <xf numFmtId="0" fontId="29" fillId="0" borderId="0" xfId="37" applyFont="1" applyBorder="1" applyAlignment="1">
      <alignment horizontal="left" vertical="center"/>
    </xf>
    <xf numFmtId="0" fontId="30" fillId="0" borderId="0" xfId="37" applyFont="1" applyBorder="1" applyAlignment="1">
      <alignment horizontal="left" vertical="center" wrapText="1" indent="1"/>
    </xf>
    <xf numFmtId="0" fontId="31" fillId="0" borderId="0" xfId="37" applyFont="1" applyBorder="1" applyAlignment="1">
      <alignment horizontal="left" vertical="center" indent="1"/>
    </xf>
    <xf numFmtId="0" fontId="32" fillId="0" borderId="0" xfId="37" applyFont="1"/>
    <xf numFmtId="0" fontId="33" fillId="0" borderId="0" xfId="37" applyFont="1"/>
    <xf numFmtId="0" fontId="34" fillId="0" borderId="0" xfId="37" applyFont="1" applyAlignment="1">
      <alignment vertical="center" wrapText="1"/>
    </xf>
    <xf numFmtId="0" fontId="3" fillId="0" borderId="0" xfId="37" applyFont="1"/>
    <xf numFmtId="0" fontId="34" fillId="0" borderId="0" xfId="37" applyFont="1" applyAlignment="1">
      <alignment horizontal="center"/>
    </xf>
    <xf numFmtId="0" fontId="35" fillId="0" borderId="0" xfId="37" applyFont="1"/>
    <xf numFmtId="0" fontId="3" fillId="0" borderId="0" xfId="37" applyAlignment="1">
      <alignment vertical="center"/>
    </xf>
    <xf numFmtId="0" fontId="8" fillId="0" borderId="21" xfId="37" applyFont="1" applyBorder="1" applyAlignment="1">
      <alignment horizontal="center" vertical="center" wrapText="1"/>
    </xf>
    <xf numFmtId="0" fontId="8" fillId="0" borderId="12" xfId="37" applyFont="1" applyBorder="1" applyAlignment="1">
      <alignment horizontal="center" vertical="center" wrapText="1"/>
    </xf>
    <xf numFmtId="0" fontId="8" fillId="0" borderId="13" xfId="37" applyFont="1" applyBorder="1" applyAlignment="1">
      <alignment horizontal="center" vertical="center" wrapText="1"/>
    </xf>
    <xf numFmtId="0" fontId="8" fillId="0" borderId="22" xfId="37" applyFont="1" applyBorder="1" applyAlignment="1">
      <alignment horizontal="center" vertical="center" wrapText="1"/>
    </xf>
    <xf numFmtId="0" fontId="8" fillId="0" borderId="23" xfId="37" quotePrefix="1" applyFont="1" applyBorder="1" applyAlignment="1">
      <alignment horizontal="center" vertical="center" wrapText="1"/>
    </xf>
    <xf numFmtId="0" fontId="8" fillId="0" borderId="23" xfId="37" applyFont="1" applyBorder="1" applyAlignment="1">
      <alignment horizontal="center" vertical="center" wrapText="1"/>
    </xf>
    <xf numFmtId="0" fontId="8" fillId="0" borderId="24" xfId="37" applyFont="1" applyBorder="1" applyAlignment="1">
      <alignment horizontal="center" vertical="center" wrapText="1"/>
    </xf>
    <xf numFmtId="0" fontId="42" fillId="0" borderId="25" xfId="37" applyFont="1" applyBorder="1" applyAlignment="1">
      <alignment horizontal="center" vertical="center" wrapText="1"/>
    </xf>
    <xf numFmtId="0" fontId="42" fillId="0" borderId="26" xfId="37" applyFont="1" applyBorder="1" applyAlignment="1">
      <alignment horizontal="center" vertical="center" wrapText="1"/>
    </xf>
    <xf numFmtId="0" fontId="42" fillId="0" borderId="27" xfId="37" applyFont="1" applyBorder="1" applyAlignment="1">
      <alignment horizontal="center" vertical="center" wrapText="1"/>
    </xf>
    <xf numFmtId="0" fontId="8" fillId="0" borderId="28" xfId="37" applyFont="1" applyFill="1" applyBorder="1" applyAlignment="1">
      <alignment horizontal="center" vertical="center" wrapText="1"/>
    </xf>
    <xf numFmtId="0" fontId="8" fillId="0" borderId="29" xfId="37" applyFont="1" applyBorder="1" applyAlignment="1">
      <alignment horizontal="center" vertical="center" wrapText="1"/>
    </xf>
    <xf numFmtId="0" fontId="8" fillId="0" borderId="16" xfId="37" applyFont="1" applyBorder="1" applyAlignment="1">
      <alignment horizontal="center" vertical="center" wrapText="1"/>
    </xf>
    <xf numFmtId="164" fontId="3" fillId="0" borderId="0" xfId="0" applyNumberFormat="1" applyFont="1" applyFill="1" applyAlignment="1" applyProtection="1">
      <alignment horizontal="center" vertical="top"/>
    </xf>
    <xf numFmtId="0" fontId="38" fillId="0" borderId="30" xfId="0" applyFont="1" applyFill="1" applyBorder="1" applyAlignment="1" applyProtection="1">
      <alignment horizontal="left" vertical="top" wrapText="1"/>
    </xf>
    <xf numFmtId="3" fontId="3" fillId="0" borderId="30" xfId="0" applyNumberFormat="1" applyFont="1" applyFill="1" applyBorder="1" applyAlignment="1" applyProtection="1">
      <alignment horizontal="center" vertical="top" wrapText="1"/>
    </xf>
    <xf numFmtId="0" fontId="3" fillId="0" borderId="30" xfId="0" applyFont="1" applyFill="1" applyBorder="1" applyAlignment="1" applyProtection="1">
      <alignment horizontal="center" vertical="top" wrapText="1"/>
    </xf>
    <xf numFmtId="4" fontId="3" fillId="0" borderId="30" xfId="0" applyNumberFormat="1" applyFont="1" applyFill="1" applyBorder="1" applyAlignment="1" applyProtection="1">
      <alignment horizontal="center" vertical="top" wrapText="1"/>
      <protection locked="0"/>
    </xf>
    <xf numFmtId="0" fontId="4" fillId="0" borderId="0" xfId="0" applyFont="1" applyFill="1" applyBorder="1" applyAlignment="1" applyProtection="1">
      <alignment vertical="top" wrapText="1"/>
    </xf>
    <xf numFmtId="0" fontId="38" fillId="0" borderId="31" xfId="0" applyFont="1" applyFill="1" applyBorder="1" applyAlignment="1" applyProtection="1">
      <alignment horizontal="left" vertical="top" wrapText="1"/>
    </xf>
    <xf numFmtId="0" fontId="4" fillId="0" borderId="31" xfId="0" applyFont="1" applyFill="1" applyBorder="1" applyAlignment="1" applyProtection="1">
      <alignment vertical="top" wrapText="1"/>
    </xf>
    <xf numFmtId="3" fontId="4" fillId="0" borderId="31" xfId="0" applyNumberFormat="1" applyFont="1" applyFill="1" applyBorder="1" applyAlignment="1" applyProtection="1">
      <alignment horizontal="center" vertical="top" wrapText="1"/>
    </xf>
    <xf numFmtId="4" fontId="3" fillId="0" borderId="31" xfId="0" applyNumberFormat="1" applyFont="1" applyFill="1" applyBorder="1" applyAlignment="1" applyProtection="1">
      <alignment horizontal="center" vertical="top"/>
      <protection locked="0"/>
    </xf>
    <xf numFmtId="4" fontId="4" fillId="0" borderId="31" xfId="0" applyNumberFormat="1" applyFont="1" applyFill="1" applyBorder="1" applyAlignment="1" applyProtection="1">
      <alignment horizontal="center" vertical="top" wrapText="1"/>
      <protection locked="0"/>
    </xf>
    <xf numFmtId="0" fontId="3" fillId="0" borderId="31" xfId="0" applyNumberFormat="1" applyFont="1" applyFill="1" applyBorder="1" applyAlignment="1" applyProtection="1">
      <alignment horizontal="justify" vertical="top" wrapText="1"/>
    </xf>
    <xf numFmtId="3" fontId="3" fillId="0" borderId="31" xfId="0" applyNumberFormat="1" applyFont="1" applyFill="1" applyBorder="1" applyAlignment="1" applyProtection="1">
      <alignment horizontal="center" vertical="top" wrapText="1"/>
    </xf>
    <xf numFmtId="4" fontId="3" fillId="0" borderId="31" xfId="0" applyNumberFormat="1" applyFont="1" applyFill="1" applyBorder="1" applyAlignment="1" applyProtection="1">
      <alignment horizontal="center" vertical="top" wrapText="1"/>
      <protection locked="0"/>
    </xf>
    <xf numFmtId="0" fontId="3" fillId="0" borderId="31" xfId="0" applyFont="1" applyFill="1" applyBorder="1" applyAlignment="1" applyProtection="1">
      <alignment horizontal="center" vertical="top" wrapText="1"/>
    </xf>
    <xf numFmtId="0" fontId="3" fillId="0" borderId="31" xfId="0" applyFont="1" applyFill="1" applyBorder="1" applyAlignment="1" applyProtection="1">
      <alignment vertical="top" wrapText="1"/>
    </xf>
    <xf numFmtId="0" fontId="43" fillId="0" borderId="31" xfId="0" applyFont="1" applyFill="1" applyBorder="1" applyAlignment="1" applyProtection="1">
      <alignment vertical="top" wrapText="1"/>
    </xf>
    <xf numFmtId="3" fontId="43" fillId="0" borderId="31" xfId="0" applyNumberFormat="1" applyFont="1" applyFill="1" applyBorder="1" applyAlignment="1" applyProtection="1">
      <alignment horizontal="center" vertical="top" wrapText="1"/>
    </xf>
    <xf numFmtId="0" fontId="3" fillId="0" borderId="31" xfId="0" applyFont="1" applyFill="1" applyBorder="1" applyAlignment="1" applyProtection="1">
      <alignment horizontal="left" vertical="top" wrapText="1"/>
    </xf>
    <xf numFmtId="2" fontId="3" fillId="0" borderId="31" xfId="0" applyNumberFormat="1" applyFont="1" applyFill="1" applyBorder="1" applyAlignment="1" applyProtection="1">
      <alignment horizontal="center" vertical="top" wrapText="1"/>
    </xf>
    <xf numFmtId="0" fontId="4" fillId="0" borderId="0" xfId="0" applyFont="1" applyFill="1" applyBorder="1" applyAlignment="1" applyProtection="1">
      <alignment horizontal="center" vertical="top" wrapText="1"/>
    </xf>
    <xf numFmtId="4" fontId="4" fillId="0" borderId="32" xfId="0" applyNumberFormat="1" applyFont="1" applyFill="1" applyBorder="1" applyAlignment="1" applyProtection="1">
      <alignment horizontal="center" vertical="center" wrapText="1"/>
    </xf>
    <xf numFmtId="164" fontId="38" fillId="0" borderId="0" xfId="0" applyNumberFormat="1" applyFont="1" applyFill="1" applyBorder="1" applyAlignment="1" applyProtection="1">
      <alignment horizontal="center" vertical="top"/>
    </xf>
    <xf numFmtId="0" fontId="3" fillId="0" borderId="0" xfId="0" applyFont="1" applyFill="1" applyBorder="1" applyAlignment="1" applyProtection="1">
      <alignment vertical="top"/>
    </xf>
    <xf numFmtId="0" fontId="3" fillId="0" borderId="0" xfId="0" applyFont="1" applyFill="1" applyAlignment="1" applyProtection="1">
      <alignment vertical="top"/>
    </xf>
    <xf numFmtId="0" fontId="37" fillId="0" borderId="0" xfId="0" applyFont="1" applyFill="1" applyAlignment="1" applyProtection="1">
      <alignment vertical="top"/>
    </xf>
    <xf numFmtId="0" fontId="3" fillId="24" borderId="0" xfId="0" applyFont="1" applyFill="1" applyAlignment="1" applyProtection="1">
      <alignment vertical="top"/>
    </xf>
    <xf numFmtId="0" fontId="4" fillId="24" borderId="0" xfId="0" applyFont="1" applyFill="1" applyBorder="1" applyAlignment="1" applyProtection="1">
      <alignment vertical="top" wrapText="1"/>
    </xf>
    <xf numFmtId="0" fontId="3" fillId="0" borderId="31" xfId="0" applyFont="1" applyFill="1" applyBorder="1" applyAlignment="1" applyProtection="1">
      <alignment horizontal="justify" vertical="top" wrapText="1"/>
    </xf>
    <xf numFmtId="164" fontId="3" fillId="0" borderId="31" xfId="0" applyNumberFormat="1" applyFont="1" applyFill="1" applyBorder="1" applyAlignment="1" applyProtection="1">
      <alignment horizontal="center" vertical="top" wrapText="1"/>
    </xf>
    <xf numFmtId="0" fontId="37" fillId="0" borderId="31" xfId="0" applyFont="1" applyFill="1" applyBorder="1" applyAlignment="1" applyProtection="1">
      <alignment horizontal="justify" vertical="top" wrapText="1"/>
    </xf>
    <xf numFmtId="0" fontId="3" fillId="0" borderId="23" xfId="0" applyFont="1" applyFill="1" applyBorder="1" applyAlignment="1" applyProtection="1">
      <alignment horizontal="center" vertical="top" wrapText="1"/>
    </xf>
    <xf numFmtId="4" fontId="3" fillId="0" borderId="23" xfId="0" applyNumberFormat="1" applyFont="1" applyFill="1" applyBorder="1" applyAlignment="1" applyProtection="1">
      <alignment horizontal="center" vertical="top"/>
      <protection locked="0"/>
    </xf>
    <xf numFmtId="4" fontId="3" fillId="0" borderId="23" xfId="0" applyNumberFormat="1" applyFont="1" applyFill="1" applyBorder="1" applyAlignment="1" applyProtection="1">
      <alignment horizontal="center" vertical="top" wrapText="1"/>
      <protection locked="0"/>
    </xf>
    <xf numFmtId="4" fontId="3" fillId="0" borderId="33" xfId="0" applyNumberFormat="1" applyFont="1" applyFill="1" applyBorder="1" applyAlignment="1" applyProtection="1">
      <alignment horizontal="center" vertical="top"/>
      <protection locked="0"/>
    </xf>
    <xf numFmtId="4" fontId="3" fillId="0" borderId="33" xfId="0" applyNumberFormat="1" applyFont="1" applyFill="1" applyBorder="1" applyAlignment="1" applyProtection="1">
      <alignment horizontal="center" vertical="top" wrapText="1"/>
      <protection locked="0"/>
    </xf>
    <xf numFmtId="164" fontId="3" fillId="0" borderId="31" xfId="0" quotePrefix="1" applyNumberFormat="1" applyFont="1" applyFill="1" applyBorder="1" applyAlignment="1" applyProtection="1">
      <alignment horizontal="center" vertical="top" wrapText="1"/>
    </xf>
    <xf numFmtId="0" fontId="9" fillId="0" borderId="31" xfId="0" applyFont="1" applyFill="1" applyBorder="1" applyAlignment="1" applyProtection="1">
      <alignment horizontal="justify" vertical="top" wrapText="1"/>
    </xf>
    <xf numFmtId="0" fontId="3" fillId="0" borderId="23" xfId="0" applyFont="1" applyFill="1" applyBorder="1" applyAlignment="1" applyProtection="1">
      <alignment horizontal="justify" vertical="top" wrapText="1"/>
    </xf>
    <xf numFmtId="3" fontId="3" fillId="0" borderId="23" xfId="0" applyNumberFormat="1" applyFont="1" applyFill="1" applyBorder="1" applyAlignment="1" applyProtection="1">
      <alignment horizontal="center" vertical="top" wrapText="1"/>
    </xf>
    <xf numFmtId="0" fontId="9" fillId="0" borderId="23" xfId="0" applyFont="1" applyFill="1" applyBorder="1" applyAlignment="1" applyProtection="1">
      <alignment horizontal="justify" vertical="top" wrapText="1"/>
    </xf>
    <xf numFmtId="164" fontId="3" fillId="0" borderId="33" xfId="0" quotePrefix="1" applyNumberFormat="1" applyFont="1" applyFill="1" applyBorder="1" applyAlignment="1" applyProtection="1">
      <alignment horizontal="center" vertical="top" wrapText="1"/>
    </xf>
    <xf numFmtId="3" fontId="3" fillId="0" borderId="33" xfId="0" applyNumberFormat="1" applyFont="1" applyFill="1" applyBorder="1" applyAlignment="1" applyProtection="1">
      <alignment horizontal="center" vertical="top" wrapText="1"/>
    </xf>
    <xf numFmtId="0" fontId="38" fillId="0" borderId="31" xfId="0" applyFont="1" applyFill="1" applyBorder="1" applyAlignment="1" applyProtection="1">
      <alignment horizontal="justify" vertical="top" wrapText="1"/>
    </xf>
    <xf numFmtId="164" fontId="3" fillId="0" borderId="33" xfId="0" applyNumberFormat="1" applyFont="1" applyFill="1" applyBorder="1" applyAlignment="1" applyProtection="1">
      <alignment horizontal="center" vertical="top" wrapText="1"/>
    </xf>
    <xf numFmtId="3" fontId="3" fillId="0" borderId="31" xfId="0" quotePrefix="1" applyNumberFormat="1" applyFont="1" applyFill="1" applyBorder="1" applyAlignment="1" applyProtection="1">
      <alignment horizontal="center" vertical="top" wrapText="1"/>
    </xf>
    <xf numFmtId="1" fontId="3" fillId="0" borderId="0" xfId="0" applyNumberFormat="1" applyFont="1" applyFill="1" applyBorder="1" applyAlignment="1" applyProtection="1">
      <alignment horizontal="left" vertical="top"/>
    </xf>
    <xf numFmtId="164" fontId="3" fillId="0" borderId="0" xfId="0" applyNumberFormat="1" applyFont="1" applyFill="1" applyBorder="1" applyAlignment="1" applyProtection="1">
      <alignment horizontal="center" vertical="top"/>
    </xf>
    <xf numFmtId="2" fontId="3" fillId="0" borderId="31" xfId="0" applyNumberFormat="1" applyFont="1" applyFill="1" applyBorder="1" applyAlignment="1" applyProtection="1">
      <alignment horizontal="justify" vertical="top" wrapText="1"/>
    </xf>
    <xf numFmtId="164" fontId="3" fillId="0" borderId="30" xfId="0" applyNumberFormat="1" applyFont="1" applyFill="1" applyBorder="1" applyAlignment="1" applyProtection="1">
      <alignment horizontal="center" vertical="top" wrapText="1"/>
    </xf>
    <xf numFmtId="0" fontId="9" fillId="0" borderId="30" xfId="0" applyFont="1" applyFill="1" applyBorder="1" applyAlignment="1" applyProtection="1">
      <alignment horizontal="center" vertical="top" wrapText="1"/>
    </xf>
    <xf numFmtId="3" fontId="4" fillId="0" borderId="23" xfId="0" applyNumberFormat="1" applyFont="1" applyFill="1" applyBorder="1" applyAlignment="1" applyProtection="1">
      <alignment horizontal="center" vertical="top" wrapText="1"/>
    </xf>
    <xf numFmtId="0" fontId="37" fillId="0" borderId="23" xfId="0" applyFont="1" applyFill="1" applyBorder="1" applyAlignment="1" applyProtection="1">
      <alignment horizontal="justify" vertical="top" wrapText="1"/>
    </xf>
    <xf numFmtId="164" fontId="3" fillId="0" borderId="31" xfId="0" applyNumberFormat="1" applyFont="1" applyFill="1" applyBorder="1" applyAlignment="1" applyProtection="1">
      <alignment horizontal="center" vertical="top"/>
    </xf>
    <xf numFmtId="164" fontId="5" fillId="0" borderId="31" xfId="37" applyNumberFormat="1" applyFont="1" applyFill="1" applyBorder="1" applyAlignment="1" applyProtection="1">
      <alignment horizontal="center" vertical="top" wrapText="1"/>
    </xf>
    <xf numFmtId="0" fontId="36" fillId="0" borderId="0" xfId="0" applyFont="1" applyFill="1" applyAlignment="1" applyProtection="1">
      <alignment vertical="top"/>
    </xf>
    <xf numFmtId="0" fontId="4" fillId="0" borderId="0" xfId="0" applyFont="1" applyFill="1" applyBorder="1" applyAlignment="1" applyProtection="1">
      <alignment vertical="top"/>
    </xf>
    <xf numFmtId="0" fontId="43" fillId="0" borderId="31" xfId="0" applyFont="1" applyFill="1" applyBorder="1" applyAlignment="1" applyProtection="1">
      <alignment horizontal="justify" vertical="top" wrapText="1"/>
    </xf>
    <xf numFmtId="0" fontId="4" fillId="0" borderId="31" xfId="0" applyFont="1" applyFill="1" applyBorder="1" applyAlignment="1" applyProtection="1">
      <alignment horizontal="justify" vertical="top" wrapText="1"/>
    </xf>
    <xf numFmtId="164" fontId="3" fillId="0" borderId="31" xfId="0" applyNumberFormat="1" applyFont="1" applyFill="1" applyBorder="1" applyAlignment="1" applyProtection="1">
      <alignment horizontal="left" vertical="top" wrapText="1"/>
    </xf>
    <xf numFmtId="3" fontId="4" fillId="0" borderId="0" xfId="0" applyNumberFormat="1" applyFont="1" applyFill="1" applyBorder="1" applyAlignment="1" applyProtection="1">
      <alignment horizontal="center" vertical="top" wrapText="1"/>
    </xf>
    <xf numFmtId="4" fontId="4" fillId="0" borderId="0" xfId="0" applyNumberFormat="1" applyFont="1" applyFill="1" applyBorder="1" applyAlignment="1" applyProtection="1">
      <alignment horizontal="center" vertical="top" wrapText="1"/>
    </xf>
    <xf numFmtId="0" fontId="37" fillId="0" borderId="0" xfId="0" applyFont="1" applyFill="1" applyBorder="1" applyAlignment="1" applyProtection="1">
      <alignment vertical="top"/>
    </xf>
    <xf numFmtId="0" fontId="37" fillId="0" borderId="32" xfId="0" applyFont="1" applyFill="1" applyBorder="1" applyAlignment="1" applyProtection="1">
      <alignment vertical="center"/>
    </xf>
    <xf numFmtId="0" fontId="9" fillId="0" borderId="33" xfId="0" applyFont="1" applyFill="1" applyBorder="1" applyAlignment="1" applyProtection="1">
      <alignment horizontal="justify" vertical="top" wrapText="1"/>
    </xf>
    <xf numFmtId="0" fontId="44" fillId="0" borderId="31" xfId="0" applyFont="1" applyFill="1" applyBorder="1" applyAlignment="1" applyProtection="1">
      <alignment horizontal="justify" vertical="top" wrapText="1"/>
    </xf>
    <xf numFmtId="0" fontId="39" fillId="0" borderId="31" xfId="0" applyFont="1" applyFill="1" applyBorder="1" applyAlignment="1" applyProtection="1">
      <alignment horizontal="center" vertical="center" wrapText="1"/>
    </xf>
    <xf numFmtId="14" fontId="8" fillId="0" borderId="29" xfId="37" applyNumberFormat="1" applyFont="1" applyFill="1" applyBorder="1" applyAlignment="1">
      <alignment horizontal="center" vertical="center" wrapText="1"/>
    </xf>
    <xf numFmtId="0" fontId="4" fillId="0" borderId="23" xfId="0" applyFont="1" applyFill="1" applyBorder="1" applyAlignment="1" applyProtection="1">
      <alignment horizontal="left" vertical="top" wrapText="1"/>
    </xf>
    <xf numFmtId="0" fontId="38" fillId="0" borderId="33" xfId="0" applyFont="1" applyFill="1" applyBorder="1" applyAlignment="1" applyProtection="1">
      <alignment horizontal="justify" vertical="top" wrapText="1"/>
    </xf>
    <xf numFmtId="0" fontId="4" fillId="0" borderId="33" xfId="0" applyFont="1" applyFill="1" applyBorder="1" applyAlignment="1" applyProtection="1">
      <alignment vertical="top" wrapText="1"/>
    </xf>
    <xf numFmtId="3" fontId="4" fillId="0" borderId="33" xfId="0" applyNumberFormat="1" applyFont="1" applyFill="1" applyBorder="1" applyAlignment="1" applyProtection="1">
      <alignment horizontal="center" vertical="top" wrapText="1"/>
    </xf>
    <xf numFmtId="4" fontId="4" fillId="0" borderId="33" xfId="0" applyNumberFormat="1" applyFont="1" applyFill="1" applyBorder="1" applyAlignment="1" applyProtection="1">
      <alignment horizontal="center" vertical="top" wrapText="1"/>
      <protection locked="0"/>
    </xf>
    <xf numFmtId="2" fontId="3" fillId="0" borderId="23" xfId="0" applyNumberFormat="1" applyFont="1" applyFill="1" applyBorder="1" applyAlignment="1" applyProtection="1">
      <alignment horizontal="center" vertical="top" wrapText="1"/>
    </xf>
    <xf numFmtId="0" fontId="3" fillId="0" borderId="23" xfId="0" applyNumberFormat="1" applyFont="1" applyFill="1" applyBorder="1" applyAlignment="1" applyProtection="1">
      <alignment horizontal="justify" vertical="top" wrapText="1"/>
    </xf>
    <xf numFmtId="0" fontId="4" fillId="0" borderId="32" xfId="37" applyFont="1" applyFill="1" applyBorder="1" applyAlignment="1" applyProtection="1">
      <alignment horizontal="center" vertical="center" wrapText="1"/>
    </xf>
    <xf numFmtId="0" fontId="4" fillId="0" borderId="34" xfId="37" applyFont="1" applyFill="1" applyBorder="1" applyAlignment="1" applyProtection="1">
      <alignment horizontal="center" vertical="center" wrapText="1"/>
    </xf>
    <xf numFmtId="0" fontId="4" fillId="0" borderId="32" xfId="37" applyFont="1" applyFill="1" applyBorder="1" applyAlignment="1" applyProtection="1">
      <alignment horizontal="center" vertical="center"/>
    </xf>
    <xf numFmtId="15" fontId="8" fillId="0" borderId="16" xfId="37" quotePrefix="1" applyNumberFormat="1" applyFont="1" applyFill="1" applyBorder="1" applyAlignment="1">
      <alignment horizontal="left" vertical="center" indent="1"/>
    </xf>
    <xf numFmtId="0" fontId="8" fillId="0" borderId="22" xfId="38" applyFont="1" applyFill="1" applyBorder="1" applyAlignment="1">
      <alignment horizontal="center" vertical="center" wrapText="1"/>
    </xf>
    <xf numFmtId="14" fontId="8" fillId="0" borderId="23" xfId="38" quotePrefix="1" applyNumberFormat="1" applyFont="1" applyBorder="1" applyAlignment="1">
      <alignment horizontal="center" vertical="center" wrapText="1"/>
    </xf>
    <xf numFmtId="0" fontId="4" fillId="0" borderId="31" xfId="0" applyFont="1" applyFill="1" applyBorder="1" applyAlignment="1" applyProtection="1">
      <alignment horizontal="center" vertical="top" wrapText="1"/>
    </xf>
    <xf numFmtId="0" fontId="38" fillId="0" borderId="31" xfId="0" applyFont="1" applyFill="1" applyBorder="1" applyAlignment="1" applyProtection="1">
      <alignment horizontal="center" vertical="top" wrapText="1"/>
    </xf>
    <xf numFmtId="0" fontId="3" fillId="0" borderId="0" xfId="0" applyFont="1" applyFill="1" applyAlignment="1" applyProtection="1">
      <alignment horizontal="center" vertical="top"/>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top"/>
    </xf>
    <xf numFmtId="0" fontId="40" fillId="24" borderId="0" xfId="37" applyFont="1" applyFill="1" applyAlignment="1" applyProtection="1">
      <alignment horizontal="center" vertical="center" wrapText="1"/>
    </xf>
    <xf numFmtId="0" fontId="3" fillId="0" borderId="33" xfId="0" applyFont="1" applyFill="1" applyBorder="1" applyAlignment="1" applyProtection="1">
      <alignment vertical="top" wrapText="1"/>
    </xf>
    <xf numFmtId="0" fontId="3" fillId="0" borderId="31" xfId="40" applyFont="1" applyFill="1" applyBorder="1" applyAlignment="1" applyProtection="1">
      <alignment horizontal="justify" vertical="top" wrapText="1"/>
    </xf>
    <xf numFmtId="164" fontId="3" fillId="0" borderId="23" xfId="0" applyNumberFormat="1" applyFont="1" applyFill="1" applyBorder="1" applyAlignment="1" applyProtection="1">
      <alignment horizontal="left" vertical="top" wrapText="1"/>
    </xf>
    <xf numFmtId="164" fontId="3" fillId="0" borderId="23" xfId="0" applyNumberFormat="1" applyFont="1" applyFill="1" applyBorder="1" applyAlignment="1" applyProtection="1">
      <alignment horizontal="center" vertical="top"/>
    </xf>
    <xf numFmtId="0" fontId="38" fillId="0" borderId="23" xfId="0" applyFont="1" applyFill="1" applyBorder="1" applyAlignment="1" applyProtection="1">
      <alignment horizontal="justify" vertical="top" wrapText="1"/>
    </xf>
    <xf numFmtId="0" fontId="40" fillId="0" borderId="31" xfId="37" applyFont="1" applyFill="1" applyBorder="1" applyAlignment="1" applyProtection="1">
      <alignment horizontal="center" vertical="center" wrapText="1"/>
    </xf>
    <xf numFmtId="164" fontId="5" fillId="0" borderId="23" xfId="37" applyNumberFormat="1" applyFont="1" applyFill="1" applyBorder="1" applyAlignment="1" applyProtection="1">
      <alignment horizontal="center" vertical="top" wrapText="1"/>
    </xf>
    <xf numFmtId="4" fontId="3" fillId="0" borderId="30" xfId="0" applyNumberFormat="1" applyFont="1" applyFill="1" applyBorder="1" applyAlignment="1" applyProtection="1">
      <alignment horizontal="center" vertical="top" wrapText="1"/>
    </xf>
    <xf numFmtId="0" fontId="5" fillId="0" borderId="31" xfId="0" applyFont="1" applyFill="1" applyBorder="1" applyAlignment="1" applyProtection="1">
      <alignment horizontal="center" vertical="top"/>
    </xf>
    <xf numFmtId="4" fontId="3" fillId="0" borderId="31" xfId="0" applyNumberFormat="1" applyFont="1" applyFill="1" applyBorder="1" applyAlignment="1" applyProtection="1">
      <alignment horizontal="center" vertical="top"/>
    </xf>
    <xf numFmtId="4" fontId="3" fillId="0" borderId="31" xfId="0" applyNumberFormat="1" applyFont="1" applyFill="1" applyBorder="1" applyAlignment="1" applyProtection="1">
      <alignment horizontal="center" vertical="top" wrapText="1"/>
    </xf>
    <xf numFmtId="4" fontId="4" fillId="0" borderId="31" xfId="0" applyNumberFormat="1" applyFont="1" applyFill="1" applyBorder="1" applyAlignment="1" applyProtection="1">
      <alignment horizontal="center" vertical="top" wrapText="1"/>
    </xf>
    <xf numFmtId="4" fontId="3" fillId="0" borderId="23" xfId="0" applyNumberFormat="1" applyFont="1" applyFill="1" applyBorder="1" applyAlignment="1" applyProtection="1">
      <alignment horizontal="center" vertical="top"/>
    </xf>
    <xf numFmtId="4" fontId="3" fillId="0" borderId="23" xfId="0" applyNumberFormat="1" applyFont="1" applyFill="1" applyBorder="1" applyAlignment="1" applyProtection="1">
      <alignment horizontal="center" vertical="top" wrapText="1"/>
    </xf>
    <xf numFmtId="4" fontId="3" fillId="0" borderId="33" xfId="0" applyNumberFormat="1" applyFont="1" applyFill="1" applyBorder="1" applyAlignment="1" applyProtection="1">
      <alignment horizontal="center" vertical="top"/>
    </xf>
    <xf numFmtId="4" fontId="4" fillId="0" borderId="33" xfId="0" applyNumberFormat="1" applyFont="1" applyFill="1" applyBorder="1" applyAlignment="1" applyProtection="1">
      <alignment horizontal="center" vertical="top" wrapText="1"/>
    </xf>
    <xf numFmtId="4" fontId="3" fillId="0" borderId="33" xfId="0" applyNumberFormat="1" applyFont="1" applyFill="1" applyBorder="1" applyAlignment="1" applyProtection="1">
      <alignment horizontal="center" vertical="top" wrapText="1"/>
    </xf>
    <xf numFmtId="0" fontId="5" fillId="0" borderId="23" xfId="0" applyFont="1" applyFill="1" applyBorder="1" applyAlignment="1" applyProtection="1">
      <alignment horizontal="center" vertical="top"/>
    </xf>
    <xf numFmtId="0" fontId="5" fillId="0" borderId="31" xfId="0" quotePrefix="1" applyFont="1" applyFill="1" applyBorder="1" applyAlignment="1" applyProtection="1">
      <alignment horizontal="center" vertical="top"/>
    </xf>
    <xf numFmtId="164" fontId="5" fillId="0" borderId="31" xfId="0" applyNumberFormat="1" applyFont="1" applyFill="1" applyBorder="1" applyAlignment="1" applyProtection="1">
      <alignment horizontal="center" vertical="top"/>
    </xf>
    <xf numFmtId="0" fontId="7" fillId="0" borderId="31" xfId="0" applyFont="1" applyFill="1" applyBorder="1" applyAlignment="1" applyProtection="1">
      <alignment vertical="top" wrapText="1"/>
    </xf>
    <xf numFmtId="0" fontId="5" fillId="0" borderId="31" xfId="0" applyFont="1" applyFill="1" applyBorder="1" applyAlignment="1" applyProtection="1">
      <alignment horizontal="justify" vertical="top" wrapText="1"/>
    </xf>
    <xf numFmtId="0" fontId="5" fillId="0" borderId="31" xfId="0" applyFont="1" applyFill="1" applyBorder="1" applyAlignment="1" applyProtection="1">
      <alignment horizontal="center" vertical="top" wrapText="1"/>
    </xf>
    <xf numFmtId="0" fontId="5" fillId="0" borderId="31" xfId="0" applyFont="1" applyFill="1" applyBorder="1" applyAlignment="1" applyProtection="1">
      <alignment vertical="top" wrapText="1"/>
    </xf>
    <xf numFmtId="0" fontId="7" fillId="0" borderId="31" xfId="0" applyFont="1" applyFill="1" applyBorder="1" applyAlignment="1" applyProtection="1">
      <alignment horizontal="justify" vertical="top" wrapText="1"/>
    </xf>
    <xf numFmtId="0" fontId="5" fillId="0" borderId="23" xfId="0" applyFont="1" applyFill="1" applyBorder="1" applyAlignment="1" applyProtection="1">
      <alignment horizontal="justify" vertical="top" wrapText="1"/>
    </xf>
    <xf numFmtId="0" fontId="7" fillId="0" borderId="33" xfId="0" applyFont="1" applyFill="1" applyBorder="1" applyAlignment="1" applyProtection="1">
      <alignment vertical="top" wrapText="1"/>
    </xf>
    <xf numFmtId="0" fontId="5" fillId="0" borderId="33" xfId="0" applyFont="1" applyFill="1" applyBorder="1" applyAlignment="1" applyProtection="1">
      <alignment horizontal="center" vertical="top"/>
    </xf>
    <xf numFmtId="4" fontId="3" fillId="0" borderId="0" xfId="0" applyNumberFormat="1" applyFont="1" applyFill="1" applyBorder="1" applyAlignment="1" applyProtection="1">
      <alignment horizontal="center" vertical="top" wrapText="1"/>
    </xf>
    <xf numFmtId="0" fontId="38" fillId="0" borderId="31" xfId="0" applyFont="1" applyFill="1" applyBorder="1" applyAlignment="1" applyProtection="1">
      <alignment horizontal="center" vertical="top" wrapText="1"/>
      <protection locked="0"/>
    </xf>
    <xf numFmtId="0" fontId="37" fillId="0" borderId="31" xfId="0" applyFont="1" applyFill="1" applyBorder="1" applyAlignment="1" applyProtection="1">
      <alignment horizontal="justify" vertical="top" wrapText="1"/>
    </xf>
    <xf numFmtId="0" fontId="5" fillId="0" borderId="23" xfId="0" quotePrefix="1" applyFont="1" applyFill="1" applyBorder="1" applyAlignment="1" applyProtection="1">
      <alignment horizontal="center" vertical="top"/>
    </xf>
    <xf numFmtId="164" fontId="5" fillId="0" borderId="33" xfId="0" applyNumberFormat="1" applyFont="1" applyFill="1" applyBorder="1" applyAlignment="1" applyProtection="1">
      <alignment horizontal="center" vertical="top"/>
    </xf>
    <xf numFmtId="0" fontId="5" fillId="0" borderId="33" xfId="0" quotePrefix="1" applyFont="1" applyFill="1" applyBorder="1" applyAlignment="1" applyProtection="1">
      <alignment horizontal="center" vertical="top"/>
    </xf>
    <xf numFmtId="0" fontId="36" fillId="0" borderId="33" xfId="0" applyFont="1" applyFill="1" applyBorder="1" applyAlignment="1" applyProtection="1">
      <alignment horizontal="center" vertical="top"/>
      <protection locked="0"/>
    </xf>
    <xf numFmtId="0" fontId="36" fillId="0" borderId="33" xfId="0" applyFont="1" applyFill="1" applyBorder="1" applyAlignment="1" applyProtection="1">
      <alignment horizontal="center" vertical="top"/>
    </xf>
    <xf numFmtId="0" fontId="36" fillId="0" borderId="33" xfId="0" applyFont="1" applyFill="1" applyBorder="1" applyAlignment="1" applyProtection="1">
      <alignment horizontal="justify" vertical="top"/>
    </xf>
    <xf numFmtId="0" fontId="8" fillId="0" borderId="11" xfId="37" applyFont="1" applyBorder="1" applyAlignment="1">
      <alignment horizontal="left" vertical="center" wrapText="1" indent="1"/>
    </xf>
    <xf numFmtId="0" fontId="8" fillId="0" borderId="35" xfId="37" applyFont="1" applyBorder="1" applyAlignment="1">
      <alignment horizontal="left" vertical="center" wrapText="1" indent="1"/>
    </xf>
    <xf numFmtId="0" fontId="8" fillId="0" borderId="0" xfId="37" applyFont="1" applyBorder="1" applyAlignment="1">
      <alignment horizontal="left" vertical="center" wrapText="1" indent="1"/>
    </xf>
    <xf numFmtId="0" fontId="8" fillId="0" borderId="36" xfId="37" applyFont="1" applyBorder="1" applyAlignment="1">
      <alignment horizontal="left" vertical="center" wrapText="1" indent="1"/>
    </xf>
    <xf numFmtId="0" fontId="8" fillId="0" borderId="18" xfId="37" applyFont="1" applyBorder="1" applyAlignment="1">
      <alignment horizontal="left" vertical="center" wrapText="1" indent="1"/>
    </xf>
    <xf numFmtId="0" fontId="8" fillId="0" borderId="37" xfId="37" applyFont="1" applyBorder="1" applyAlignment="1">
      <alignment horizontal="left" vertical="center" wrapText="1" indent="1"/>
    </xf>
    <xf numFmtId="0" fontId="33" fillId="0" borderId="0" xfId="37" applyFont="1" applyAlignment="1">
      <alignment horizontal="center"/>
    </xf>
    <xf numFmtId="0" fontId="8" fillId="0" borderId="12" xfId="37" applyFont="1" applyBorder="1" applyAlignment="1">
      <alignment horizontal="center" vertical="center" wrapText="1"/>
    </xf>
    <xf numFmtId="0" fontId="8" fillId="0" borderId="38" xfId="37" applyFont="1" applyBorder="1" applyAlignment="1">
      <alignment horizontal="center" vertical="center" wrapText="1"/>
    </xf>
    <xf numFmtId="0" fontId="8" fillId="0" borderId="39" xfId="37" applyFont="1" applyBorder="1" applyAlignment="1">
      <alignment horizontal="center" vertical="center" wrapText="1"/>
    </xf>
    <xf numFmtId="0" fontId="33" fillId="0" borderId="0" xfId="37" applyFont="1" applyAlignment="1">
      <alignment horizontal="center" vertical="top" wrapText="1"/>
    </xf>
    <xf numFmtId="0" fontId="8" fillId="0" borderId="15" xfId="38" applyFont="1" applyBorder="1" applyAlignment="1">
      <alignment horizontal="center" vertical="center" wrapText="1"/>
    </xf>
    <xf numFmtId="0" fontId="8" fillId="0" borderId="40" xfId="38" applyFont="1" applyBorder="1" applyAlignment="1">
      <alignment horizontal="center" vertical="center" wrapText="1"/>
    </xf>
    <xf numFmtId="0" fontId="8" fillId="0" borderId="41" xfId="37" applyFont="1" applyBorder="1" applyAlignment="1">
      <alignment horizontal="center" vertical="center" wrapText="1"/>
    </xf>
    <xf numFmtId="0" fontId="8" fillId="0" borderId="37" xfId="37" applyFont="1" applyBorder="1" applyAlignment="1">
      <alignment horizontal="center" vertical="center" wrapText="1"/>
    </xf>
    <xf numFmtId="0" fontId="42" fillId="0" borderId="26" xfId="37" applyFont="1" applyBorder="1" applyAlignment="1">
      <alignment horizontal="center" vertical="center" wrapText="1"/>
    </xf>
    <xf numFmtId="0" fontId="42" fillId="0" borderId="42" xfId="37" applyFont="1" applyBorder="1" applyAlignment="1">
      <alignment horizontal="center" vertical="center" wrapText="1"/>
    </xf>
    <xf numFmtId="0" fontId="42" fillId="0" borderId="43" xfId="37" applyFont="1" applyBorder="1" applyAlignment="1">
      <alignment horizontal="center" vertical="center" wrapText="1"/>
    </xf>
    <xf numFmtId="0" fontId="8" fillId="0" borderId="15" xfId="37" applyFont="1" applyBorder="1" applyAlignment="1">
      <alignment horizontal="center" vertical="center" wrapText="1"/>
    </xf>
    <xf numFmtId="0" fontId="8" fillId="0" borderId="40" xfId="37" applyFont="1" applyBorder="1" applyAlignment="1">
      <alignment horizontal="center" vertical="center" wrapText="1"/>
    </xf>
    <xf numFmtId="0" fontId="8" fillId="0" borderId="29" xfId="37" applyFont="1" applyFill="1" applyBorder="1" applyAlignment="1">
      <alignment horizontal="center" vertical="center" wrapText="1"/>
    </xf>
    <xf numFmtId="0" fontId="8" fillId="0" borderId="29" xfId="37" applyFont="1" applyBorder="1" applyAlignment="1">
      <alignment horizontal="center" vertical="center" wrapText="1"/>
    </xf>
    <xf numFmtId="0" fontId="4" fillId="0" borderId="34" xfId="0" applyFont="1" applyFill="1" applyBorder="1" applyAlignment="1" applyProtection="1">
      <alignment horizontal="center" vertical="center"/>
    </xf>
    <xf numFmtId="0" fontId="4" fillId="0" borderId="44" xfId="0" applyFont="1" applyFill="1" applyBorder="1" applyAlignment="1" applyProtection="1">
      <alignment horizontal="center" vertical="center"/>
    </xf>
    <xf numFmtId="0" fontId="4" fillId="0" borderId="49" xfId="0" applyFont="1" applyFill="1" applyBorder="1" applyAlignment="1" applyProtection="1">
      <alignment horizontal="center" vertical="center"/>
    </xf>
    <xf numFmtId="0" fontId="4" fillId="0" borderId="50" xfId="0" applyFont="1" applyFill="1" applyBorder="1" applyAlignment="1" applyProtection="1">
      <alignment horizontal="center" vertical="center"/>
    </xf>
    <xf numFmtId="164" fontId="6" fillId="0" borderId="0" xfId="0" applyNumberFormat="1" applyFont="1" applyFill="1" applyAlignment="1" applyProtection="1">
      <alignment horizontal="center" vertical="center"/>
    </xf>
    <xf numFmtId="0" fontId="3" fillId="0" borderId="0" xfId="0" applyFont="1" applyFill="1" applyBorder="1" applyAlignment="1" applyProtection="1">
      <alignment horizontal="left" vertical="top"/>
    </xf>
    <xf numFmtId="0" fontId="37" fillId="0" borderId="33" xfId="0" applyFont="1" applyFill="1" applyBorder="1" applyAlignment="1" applyProtection="1">
      <alignment horizontal="justify" vertical="top" wrapText="1"/>
    </xf>
    <xf numFmtId="0" fontId="37" fillId="0" borderId="31" xfId="0" applyFont="1" applyFill="1" applyBorder="1" applyAlignment="1" applyProtection="1">
      <alignment horizontal="justify" vertical="top" wrapText="1"/>
    </xf>
    <xf numFmtId="0" fontId="4" fillId="0" borderId="34" xfId="37" applyFont="1" applyFill="1" applyBorder="1" applyAlignment="1" applyProtection="1">
      <alignment horizontal="center" vertical="center" wrapText="1"/>
    </xf>
    <xf numFmtId="0" fontId="4" fillId="0" borderId="45" xfId="37" applyFont="1" applyFill="1" applyBorder="1" applyAlignment="1" applyProtection="1">
      <alignment horizontal="center" vertical="center" wrapText="1"/>
    </xf>
    <xf numFmtId="0" fontId="4" fillId="0" borderId="46" xfId="37" applyFont="1" applyFill="1" applyBorder="1" applyAlignment="1" applyProtection="1">
      <alignment horizontal="center" vertical="center" wrapText="1"/>
    </xf>
    <xf numFmtId="0" fontId="4" fillId="0" borderId="47" xfId="37" applyFont="1" applyFill="1" applyBorder="1" applyAlignment="1" applyProtection="1">
      <alignment horizontal="center" vertical="center" wrapText="1"/>
    </xf>
    <xf numFmtId="0" fontId="4" fillId="0" borderId="48" xfId="37" applyFont="1" applyFill="1" applyBorder="1" applyAlignment="1" applyProtection="1">
      <alignment horizontal="center" vertical="center" wrapText="1"/>
    </xf>
    <xf numFmtId="3" fontId="4" fillId="0" borderId="46" xfId="0" applyNumberFormat="1" applyFont="1" applyFill="1" applyBorder="1" applyAlignment="1" applyProtection="1">
      <alignment horizontal="center" vertical="center" wrapText="1"/>
    </xf>
    <xf numFmtId="3" fontId="4" fillId="0" borderId="47" xfId="0" applyNumberFormat="1" applyFont="1" applyFill="1" applyBorder="1" applyAlignment="1" applyProtection="1">
      <alignment horizontal="center" vertical="center" wrapText="1"/>
    </xf>
    <xf numFmtId="3" fontId="4" fillId="0" borderId="48" xfId="0" applyNumberFormat="1" applyFont="1" applyFill="1" applyBorder="1" applyAlignment="1" applyProtection="1">
      <alignment horizontal="center" vertical="center" wrapText="1"/>
    </xf>
  </cellXfs>
  <cellStyles count="46">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Explanatory Text 2" xfId="28"/>
    <cellStyle name="Good 2" xfId="29"/>
    <cellStyle name="Heading 1 2" xfId="30"/>
    <cellStyle name="Heading 2 2" xfId="31"/>
    <cellStyle name="Heading 3 2" xfId="32"/>
    <cellStyle name="Heading 4 2" xfId="33"/>
    <cellStyle name="Input 2" xfId="34"/>
    <cellStyle name="Linked Cell 2" xfId="35"/>
    <cellStyle name="Neutral 2" xfId="36"/>
    <cellStyle name="Normal" xfId="0" builtinId="0"/>
    <cellStyle name="Normal 2" xfId="37"/>
    <cellStyle name="Normal 2 2" xfId="38"/>
    <cellStyle name="Normal 3" xfId="39"/>
    <cellStyle name="Normal_1510-BQM-001-RA" xfId="40"/>
    <cellStyle name="Note 2" xfId="41"/>
    <cellStyle name="Output 2" xfId="42"/>
    <cellStyle name="Title 2" xfId="43"/>
    <cellStyle name="Total 2" xfId="44"/>
    <cellStyle name="Warning Text 2" xfId="4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504825</xdr:colOff>
      <xdr:row>5</xdr:row>
      <xdr:rowOff>314325</xdr:rowOff>
    </xdr:from>
    <xdr:to>
      <xdr:col>6</xdr:col>
      <xdr:colOff>314325</xdr:colOff>
      <xdr:row>9</xdr:row>
      <xdr:rowOff>142875</xdr:rowOff>
    </xdr:to>
    <xdr:pic>
      <xdr:nvPicPr>
        <xdr:cNvPr id="845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00350" y="1762125"/>
          <a:ext cx="1190625" cy="1123950"/>
        </a:xfrm>
        <a:prstGeom prst="rect">
          <a:avLst/>
        </a:prstGeom>
        <a:noFill/>
        <a:ln w="9525">
          <a:noFill/>
          <a:miter lim="800000"/>
          <a:headEnd/>
          <a:tailEnd/>
        </a:ln>
      </xdr:spPr>
    </xdr:pic>
    <xdr:clientData/>
  </xdr:twoCellAnchor>
  <xdr:twoCellAnchor editAs="oneCell">
    <xdr:from>
      <xdr:col>1</xdr:col>
      <xdr:colOff>133350</xdr:colOff>
      <xdr:row>0</xdr:row>
      <xdr:rowOff>114300</xdr:rowOff>
    </xdr:from>
    <xdr:to>
      <xdr:col>2</xdr:col>
      <xdr:colOff>504825</xdr:colOff>
      <xdr:row>3</xdr:row>
      <xdr:rowOff>19050</xdr:rowOff>
    </xdr:to>
    <xdr:pic>
      <xdr:nvPicPr>
        <xdr:cNvPr id="8458" name="Picture 4"/>
        <xdr:cNvPicPr>
          <a:picLocks noChangeAspect="1" noChangeArrowheads="1"/>
        </xdr:cNvPicPr>
      </xdr:nvPicPr>
      <xdr:blipFill>
        <a:blip xmlns:r="http://schemas.openxmlformats.org/officeDocument/2006/relationships" r:embed="rId2" cstate="print"/>
        <a:srcRect/>
        <a:stretch>
          <a:fillRect/>
        </a:stretch>
      </xdr:blipFill>
      <xdr:spPr bwMode="auto">
        <a:xfrm>
          <a:off x="447675" y="114300"/>
          <a:ext cx="771525" cy="762000"/>
        </a:xfrm>
        <a:prstGeom prst="rect">
          <a:avLst/>
        </a:prstGeom>
        <a:noFill/>
        <a:ln w="1">
          <a:noFill/>
          <a:miter lim="800000"/>
          <a:headEnd/>
          <a:tailEnd/>
        </a:ln>
      </xdr:spPr>
    </xdr:pic>
    <xdr:clientData/>
  </xdr:twoCellAnchor>
  <xdr:twoCellAnchor editAs="oneCell">
    <xdr:from>
      <xdr:col>7</xdr:col>
      <xdr:colOff>561975</xdr:colOff>
      <xdr:row>22</xdr:row>
      <xdr:rowOff>85725</xdr:rowOff>
    </xdr:from>
    <xdr:to>
      <xdr:col>8</xdr:col>
      <xdr:colOff>942975</xdr:colOff>
      <xdr:row>24</xdr:row>
      <xdr:rowOff>47625</xdr:rowOff>
    </xdr:to>
    <xdr:pic>
      <xdr:nvPicPr>
        <xdr:cNvPr id="8459" name="Picture 4" descr="IFT-1"/>
        <xdr:cNvPicPr>
          <a:picLocks noChangeAspect="1" noChangeArrowheads="1"/>
        </xdr:cNvPicPr>
      </xdr:nvPicPr>
      <xdr:blipFill>
        <a:blip xmlns:r="http://schemas.openxmlformats.org/officeDocument/2006/relationships" r:embed="rId3" cstate="print">
          <a:lum bright="6000"/>
        </a:blip>
        <a:srcRect/>
        <a:stretch>
          <a:fillRect/>
        </a:stretch>
      </xdr:blipFill>
      <xdr:spPr bwMode="auto">
        <a:xfrm rot="-2042436">
          <a:off x="4895850" y="6981825"/>
          <a:ext cx="1457325" cy="4762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I33"/>
  <sheetViews>
    <sheetView view="pageBreakPreview" topLeftCell="A4" zoomScaleNormal="75" zoomScaleSheetLayoutView="100" workbookViewId="0">
      <selection activeCell="I4" sqref="I4"/>
    </sheetView>
  </sheetViews>
  <sheetFormatPr defaultRowHeight="12.75"/>
  <cols>
    <col min="1" max="1" width="4.7109375" style="5" customWidth="1"/>
    <col min="2" max="2" width="6" style="5" customWidth="1"/>
    <col min="3" max="3" width="8.7109375" style="5" customWidth="1"/>
    <col min="4" max="4" width="15" style="5" customWidth="1"/>
    <col min="5" max="5" width="14.140625" style="5" customWidth="1"/>
    <col min="6" max="6" width="6.5703125" style="5" customWidth="1"/>
    <col min="7" max="7" width="9.85546875" style="5" customWidth="1"/>
    <col min="8" max="9" width="16.140625" style="5" customWidth="1"/>
    <col min="10" max="16384" width="9.140625" style="5"/>
  </cols>
  <sheetData>
    <row r="1" spans="2:9" ht="22.5" customHeight="1">
      <c r="B1" s="1"/>
      <c r="C1" s="2"/>
      <c r="D1" s="161" t="s">
        <v>61</v>
      </c>
      <c r="E1" s="161"/>
      <c r="F1" s="161"/>
      <c r="G1" s="162"/>
      <c r="H1" s="3" t="s">
        <v>3</v>
      </c>
      <c r="I1" s="4" t="s">
        <v>76</v>
      </c>
    </row>
    <row r="2" spans="2:9" ht="22.5" customHeight="1">
      <c r="B2" s="6"/>
      <c r="C2" s="7"/>
      <c r="D2" s="163"/>
      <c r="E2" s="163"/>
      <c r="F2" s="163"/>
      <c r="G2" s="164"/>
      <c r="H2" s="8" t="s">
        <v>4</v>
      </c>
      <c r="I2" s="9">
        <v>1</v>
      </c>
    </row>
    <row r="3" spans="2:9" ht="22.5" customHeight="1">
      <c r="B3" s="6"/>
      <c r="C3" s="7"/>
      <c r="D3" s="163"/>
      <c r="E3" s="163"/>
      <c r="F3" s="163"/>
      <c r="G3" s="164"/>
      <c r="H3" s="8" t="s">
        <v>5</v>
      </c>
      <c r="I3" s="115" t="s">
        <v>194</v>
      </c>
    </row>
    <row r="4" spans="2:9" ht="26.25" customHeight="1" thickBot="1">
      <c r="B4" s="10"/>
      <c r="C4" s="11"/>
      <c r="D4" s="165"/>
      <c r="E4" s="165"/>
      <c r="F4" s="165"/>
      <c r="G4" s="166"/>
      <c r="H4" s="12" t="s">
        <v>6</v>
      </c>
      <c r="I4" s="13">
        <v>7</v>
      </c>
    </row>
    <row r="5" spans="2:9" ht="20.25">
      <c r="B5" s="7"/>
      <c r="C5" s="7"/>
      <c r="D5" s="14"/>
      <c r="E5" s="14"/>
      <c r="F5" s="14"/>
      <c r="G5" s="14"/>
      <c r="H5" s="15"/>
      <c r="I5" s="16"/>
    </row>
    <row r="6" spans="2:9" s="17" customFormat="1" ht="25.5"/>
    <row r="7" spans="2:9" s="17" customFormat="1" ht="25.5"/>
    <row r="8" spans="2:9" s="17" customFormat="1" ht="25.5"/>
    <row r="9" spans="2:9" s="17" customFormat="1" ht="25.5"/>
    <row r="10" spans="2:9" s="17" customFormat="1" ht="25.5"/>
    <row r="11" spans="2:9" s="17" customFormat="1" ht="25.5">
      <c r="B11" s="167" t="s">
        <v>2</v>
      </c>
      <c r="C11" s="167"/>
      <c r="D11" s="167"/>
      <c r="E11" s="167"/>
      <c r="F11" s="167"/>
      <c r="G11" s="167"/>
      <c r="H11" s="167"/>
      <c r="I11" s="167"/>
    </row>
    <row r="12" spans="2:9" s="17" customFormat="1" ht="25.5"/>
    <row r="13" spans="2:9" s="17" customFormat="1" ht="25.5">
      <c r="C13" s="18"/>
    </row>
    <row r="14" spans="2:9" s="20" customFormat="1" ht="26.25">
      <c r="B14" s="19"/>
      <c r="C14" s="19"/>
      <c r="D14" s="19"/>
      <c r="E14" s="19"/>
      <c r="F14" s="19"/>
      <c r="G14" s="19"/>
      <c r="H14" s="19"/>
      <c r="I14" s="19"/>
    </row>
    <row r="15" spans="2:9" s="17" customFormat="1" ht="25.5">
      <c r="B15" s="167" t="s">
        <v>77</v>
      </c>
      <c r="C15" s="167"/>
      <c r="D15" s="167"/>
      <c r="E15" s="167"/>
      <c r="F15" s="167"/>
      <c r="G15" s="167"/>
      <c r="H15" s="167"/>
      <c r="I15" s="167"/>
    </row>
    <row r="16" spans="2:9" s="17" customFormat="1" ht="26.25">
      <c r="B16" s="21"/>
      <c r="C16" s="21"/>
      <c r="D16" s="21"/>
      <c r="E16" s="21"/>
      <c r="F16" s="21"/>
      <c r="G16" s="21"/>
      <c r="H16" s="21"/>
      <c r="I16" s="21"/>
    </row>
    <row r="17" spans="2:9" s="17" customFormat="1" ht="26.25">
      <c r="B17" s="21"/>
      <c r="C17" s="21"/>
      <c r="D17" s="21"/>
      <c r="E17" s="21"/>
      <c r="F17" s="21"/>
      <c r="G17" s="21"/>
      <c r="H17" s="21"/>
      <c r="I17" s="21"/>
    </row>
    <row r="18" spans="2:9" s="17" customFormat="1" ht="26.25">
      <c r="B18" s="21"/>
      <c r="C18" s="21"/>
      <c r="D18" s="21"/>
      <c r="E18" s="21"/>
      <c r="F18" s="21"/>
      <c r="G18" s="21"/>
      <c r="H18" s="21"/>
      <c r="I18" s="21"/>
    </row>
    <row r="19" spans="2:9" s="20" customFormat="1" ht="27" customHeight="1">
      <c r="B19" s="171" t="s">
        <v>140</v>
      </c>
      <c r="C19" s="171"/>
      <c r="D19" s="171"/>
      <c r="E19" s="171"/>
      <c r="F19" s="171"/>
      <c r="G19" s="171"/>
      <c r="H19" s="171"/>
      <c r="I19" s="171"/>
    </row>
    <row r="20" spans="2:9" s="22" customFormat="1" ht="27" customHeight="1">
      <c r="B20" s="171"/>
      <c r="C20" s="171"/>
      <c r="D20" s="171"/>
      <c r="E20" s="171"/>
      <c r="F20" s="171"/>
      <c r="G20" s="171"/>
      <c r="H20" s="171"/>
      <c r="I20" s="171"/>
    </row>
    <row r="21" spans="2:9" s="22" customFormat="1" ht="20.25">
      <c r="B21" s="171"/>
      <c r="C21" s="171"/>
      <c r="D21" s="171"/>
      <c r="E21" s="171"/>
      <c r="F21" s="171"/>
      <c r="G21" s="171"/>
      <c r="H21" s="171"/>
      <c r="I21" s="171"/>
    </row>
    <row r="22" spans="2:9" s="22" customFormat="1" ht="20.25"/>
    <row r="23" spans="2:9" s="22" customFormat="1" ht="20.25"/>
    <row r="24" spans="2:9" s="22" customFormat="1" ht="20.25"/>
    <row r="25" spans="2:9" s="22" customFormat="1" ht="20.25"/>
    <row r="26" spans="2:9" s="22" customFormat="1" ht="21" thickBot="1"/>
    <row r="27" spans="2:9" s="23" customFormat="1" ht="15.75" customHeight="1">
      <c r="B27" s="24"/>
      <c r="C27" s="25"/>
      <c r="D27" s="168"/>
      <c r="E27" s="168"/>
      <c r="F27" s="169"/>
      <c r="G27" s="170"/>
      <c r="H27" s="25"/>
      <c r="I27" s="26"/>
    </row>
    <row r="28" spans="2:9" s="23" customFormat="1" ht="15.75" customHeight="1">
      <c r="B28" s="27"/>
      <c r="C28" s="28"/>
      <c r="D28" s="179"/>
      <c r="E28" s="180"/>
      <c r="F28" s="179"/>
      <c r="G28" s="180"/>
      <c r="H28" s="29"/>
      <c r="I28" s="30"/>
    </row>
    <row r="29" spans="2:9" s="23" customFormat="1" ht="15.75" customHeight="1">
      <c r="B29" s="27"/>
      <c r="C29" s="28"/>
      <c r="D29" s="179"/>
      <c r="E29" s="180"/>
      <c r="F29" s="179"/>
      <c r="G29" s="180"/>
      <c r="H29" s="29"/>
      <c r="I29" s="30"/>
    </row>
    <row r="30" spans="2:9" s="23" customFormat="1" ht="15.75" customHeight="1">
      <c r="B30" s="34">
        <v>1</v>
      </c>
      <c r="C30" s="104">
        <v>43285</v>
      </c>
      <c r="D30" s="181" t="s">
        <v>193</v>
      </c>
      <c r="E30" s="181"/>
      <c r="F30" s="182" t="s">
        <v>7</v>
      </c>
      <c r="G30" s="182"/>
      <c r="H30" s="35" t="s">
        <v>59</v>
      </c>
      <c r="I30" s="36" t="s">
        <v>60</v>
      </c>
    </row>
    <row r="31" spans="2:9" s="23" customFormat="1" ht="15.75" customHeight="1" thickBot="1">
      <c r="B31" s="116">
        <v>0</v>
      </c>
      <c r="C31" s="117">
        <v>43255</v>
      </c>
      <c r="D31" s="172" t="s">
        <v>189</v>
      </c>
      <c r="E31" s="173"/>
      <c r="F31" s="174" t="s">
        <v>7</v>
      </c>
      <c r="G31" s="175"/>
      <c r="H31" s="29" t="s">
        <v>59</v>
      </c>
      <c r="I31" s="30" t="s">
        <v>60</v>
      </c>
    </row>
    <row r="32" spans="2:9" ht="27" customHeight="1" thickBot="1">
      <c r="B32" s="31" t="s">
        <v>8</v>
      </c>
      <c r="C32" s="32" t="s">
        <v>5</v>
      </c>
      <c r="D32" s="176" t="s">
        <v>9</v>
      </c>
      <c r="E32" s="176"/>
      <c r="F32" s="177" t="s">
        <v>10</v>
      </c>
      <c r="G32" s="178"/>
      <c r="H32" s="32" t="s">
        <v>11</v>
      </c>
      <c r="I32" s="33" t="s">
        <v>12</v>
      </c>
    </row>
    <row r="33" ht="15.75" customHeight="1"/>
  </sheetData>
  <sheetProtection password="D519" sheet="1" objects="1" scenarios="1" selectLockedCells="1"/>
  <mergeCells count="16">
    <mergeCell ref="D31:E31"/>
    <mergeCell ref="F31:G31"/>
    <mergeCell ref="D32:E32"/>
    <mergeCell ref="F32:G32"/>
    <mergeCell ref="D28:E28"/>
    <mergeCell ref="F28:G28"/>
    <mergeCell ref="D29:E29"/>
    <mergeCell ref="F29:G29"/>
    <mergeCell ref="D30:E30"/>
    <mergeCell ref="F30:G30"/>
    <mergeCell ref="D1:G4"/>
    <mergeCell ref="B11:I11"/>
    <mergeCell ref="D27:E27"/>
    <mergeCell ref="F27:G27"/>
    <mergeCell ref="B15:I15"/>
    <mergeCell ref="B19:I21"/>
  </mergeCells>
  <printOptions horizontalCentered="1"/>
  <pageMargins left="0" right="0.5" top="0.5" bottom="0" header="0.25" footer="0"/>
  <pageSetup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P198"/>
  <sheetViews>
    <sheetView showZeros="0" tabSelected="1" view="pageBreakPreview" topLeftCell="A3" zoomScale="55" zoomScaleNormal="100" zoomScaleSheetLayoutView="55" workbookViewId="0">
      <selection activeCell="M61" sqref="M61"/>
    </sheetView>
  </sheetViews>
  <sheetFormatPr defaultRowHeight="12.75"/>
  <cols>
    <col min="1" max="1" width="7.5703125" style="37" customWidth="1"/>
    <col min="2" max="2" width="70.28515625" style="61" customWidth="1"/>
    <col min="3" max="3" width="12.42578125" style="61" customWidth="1"/>
    <col min="4" max="4" width="10.7109375" style="61" customWidth="1"/>
    <col min="5" max="15" width="17.7109375" style="120" customWidth="1"/>
    <col min="16" max="16" width="41.140625" style="62" customWidth="1"/>
    <col min="17" max="40" width="9.140625" style="61"/>
    <col min="41" max="41" width="43.7109375" style="61" customWidth="1"/>
    <col min="42" max="16384" width="9.140625" style="61"/>
  </cols>
  <sheetData>
    <row r="1" spans="1:16" s="92" customFormat="1" ht="36.75" customHeight="1">
      <c r="A1" s="187" t="s">
        <v>2</v>
      </c>
      <c r="B1" s="187"/>
      <c r="C1" s="187"/>
      <c r="D1" s="187"/>
      <c r="E1" s="187"/>
      <c r="F1" s="187"/>
      <c r="G1" s="187"/>
      <c r="H1" s="187"/>
      <c r="I1" s="187"/>
      <c r="J1" s="187"/>
      <c r="K1" s="187"/>
      <c r="L1" s="187"/>
      <c r="M1" s="187"/>
      <c r="N1" s="187"/>
      <c r="O1" s="187"/>
      <c r="P1" s="187"/>
    </row>
    <row r="2" spans="1:16" s="92" customFormat="1" ht="36.75" customHeight="1">
      <c r="A2" s="187" t="s">
        <v>77</v>
      </c>
      <c r="B2" s="187"/>
      <c r="C2" s="187"/>
      <c r="D2" s="187"/>
      <c r="E2" s="187"/>
      <c r="F2" s="187"/>
      <c r="G2" s="187"/>
      <c r="H2" s="187"/>
      <c r="I2" s="187"/>
      <c r="J2" s="187"/>
      <c r="K2" s="187"/>
      <c r="L2" s="187"/>
      <c r="M2" s="187"/>
      <c r="N2" s="187"/>
      <c r="O2" s="187"/>
      <c r="P2" s="187"/>
    </row>
    <row r="3" spans="1:16" s="92" customFormat="1" ht="36.75" customHeight="1" thickBot="1">
      <c r="A3" s="187" t="s">
        <v>140</v>
      </c>
      <c r="B3" s="187"/>
      <c r="C3" s="187"/>
      <c r="D3" s="187"/>
      <c r="E3" s="187"/>
      <c r="F3" s="187"/>
      <c r="G3" s="187"/>
      <c r="H3" s="187"/>
      <c r="I3" s="187"/>
      <c r="J3" s="187"/>
      <c r="K3" s="187"/>
      <c r="L3" s="187"/>
      <c r="M3" s="187"/>
      <c r="N3" s="187"/>
      <c r="O3" s="187"/>
      <c r="P3" s="187"/>
    </row>
    <row r="4" spans="1:16" s="93" customFormat="1" ht="33" customHeight="1" thickBot="1">
      <c r="A4" s="183" t="s">
        <v>13</v>
      </c>
      <c r="B4" s="183" t="s">
        <v>58</v>
      </c>
      <c r="C4" s="183" t="s">
        <v>1</v>
      </c>
      <c r="D4" s="183" t="s">
        <v>0</v>
      </c>
      <c r="E4" s="193" t="s">
        <v>180</v>
      </c>
      <c r="F4" s="194"/>
      <c r="G4" s="194"/>
      <c r="H4" s="194"/>
      <c r="I4" s="194"/>
      <c r="J4" s="195"/>
      <c r="K4" s="193" t="s">
        <v>181</v>
      </c>
      <c r="L4" s="194"/>
      <c r="M4" s="194"/>
      <c r="N4" s="195"/>
      <c r="O4" s="191" t="s">
        <v>187</v>
      </c>
      <c r="P4" s="185" t="s">
        <v>14</v>
      </c>
    </row>
    <row r="5" spans="1:16" s="93" customFormat="1" ht="110.1" customHeight="1" thickBot="1">
      <c r="A5" s="184"/>
      <c r="B5" s="184"/>
      <c r="C5" s="184"/>
      <c r="D5" s="184"/>
      <c r="E5" s="112" t="s">
        <v>165</v>
      </c>
      <c r="F5" s="112" t="s">
        <v>166</v>
      </c>
      <c r="G5" s="112" t="s">
        <v>170</v>
      </c>
      <c r="H5" s="112" t="s">
        <v>171</v>
      </c>
      <c r="I5" s="112" t="s">
        <v>164</v>
      </c>
      <c r="J5" s="112" t="s">
        <v>172</v>
      </c>
      <c r="K5" s="112" t="s">
        <v>167</v>
      </c>
      <c r="L5" s="112" t="s">
        <v>168</v>
      </c>
      <c r="M5" s="113" t="s">
        <v>173</v>
      </c>
      <c r="N5" s="112" t="s">
        <v>174</v>
      </c>
      <c r="O5" s="192"/>
      <c r="P5" s="186"/>
    </row>
    <row r="6" spans="1:16" s="93" customFormat="1" ht="30" customHeight="1" thickBot="1">
      <c r="A6" s="184"/>
      <c r="B6" s="184"/>
      <c r="C6" s="184"/>
      <c r="D6" s="184"/>
      <c r="E6" s="114"/>
      <c r="F6" s="114" t="s">
        <v>15</v>
      </c>
      <c r="G6" s="114" t="s">
        <v>16</v>
      </c>
      <c r="H6" s="114" t="s">
        <v>175</v>
      </c>
      <c r="I6" s="114" t="s">
        <v>17</v>
      </c>
      <c r="J6" s="114" t="s">
        <v>176</v>
      </c>
      <c r="K6" s="114"/>
      <c r="L6" s="114" t="s">
        <v>169</v>
      </c>
      <c r="M6" s="114" t="s">
        <v>177</v>
      </c>
      <c r="N6" s="114" t="s">
        <v>178</v>
      </c>
      <c r="O6" s="114" t="s">
        <v>179</v>
      </c>
      <c r="P6" s="186"/>
    </row>
    <row r="7" spans="1:16" s="42" customFormat="1" ht="22.5" customHeight="1">
      <c r="A7" s="86">
        <v>1</v>
      </c>
      <c r="B7" s="38" t="s">
        <v>83</v>
      </c>
      <c r="C7" s="39"/>
      <c r="D7" s="40"/>
      <c r="E7" s="41"/>
      <c r="F7" s="131"/>
      <c r="G7" s="41"/>
      <c r="H7" s="131"/>
      <c r="I7" s="41"/>
      <c r="J7" s="131"/>
      <c r="K7" s="41"/>
      <c r="L7" s="131"/>
      <c r="M7" s="41"/>
      <c r="N7" s="131"/>
      <c r="O7" s="131"/>
      <c r="P7" s="87"/>
    </row>
    <row r="8" spans="1:16" s="57" customFormat="1" ht="102.75" customHeight="1">
      <c r="A8" s="51">
        <v>1.1000000000000001</v>
      </c>
      <c r="B8" s="48" t="s">
        <v>158</v>
      </c>
      <c r="C8" s="49">
        <v>1</v>
      </c>
      <c r="D8" s="132" t="s">
        <v>54</v>
      </c>
      <c r="E8" s="46"/>
      <c r="F8" s="133">
        <f>E8*C8</f>
        <v>0</v>
      </c>
      <c r="G8" s="50"/>
      <c r="H8" s="134">
        <f>F8+G8</f>
        <v>0</v>
      </c>
      <c r="I8" s="50"/>
      <c r="J8" s="134">
        <f>H8+I8</f>
        <v>0</v>
      </c>
      <c r="K8" s="50"/>
      <c r="L8" s="134">
        <f>K8*C8</f>
        <v>0</v>
      </c>
      <c r="M8" s="50"/>
      <c r="N8" s="134">
        <f>L8+M8</f>
        <v>0</v>
      </c>
      <c r="O8" s="134">
        <f>J8+N8</f>
        <v>0</v>
      </c>
      <c r="P8" s="67" t="s">
        <v>87</v>
      </c>
    </row>
    <row r="9" spans="1:16" s="57" customFormat="1" ht="137.25" customHeight="1">
      <c r="A9" s="51">
        <v>1.2</v>
      </c>
      <c r="B9" s="48" t="s">
        <v>152</v>
      </c>
      <c r="C9" s="49">
        <v>1</v>
      </c>
      <c r="D9" s="51" t="s">
        <v>132</v>
      </c>
      <c r="E9" s="46"/>
      <c r="F9" s="133">
        <f>E9*C9</f>
        <v>0</v>
      </c>
      <c r="G9" s="50"/>
      <c r="H9" s="134">
        <f>F9+G9</f>
        <v>0</v>
      </c>
      <c r="I9" s="50"/>
      <c r="J9" s="134">
        <f>H9+I9</f>
        <v>0</v>
      </c>
      <c r="K9" s="50"/>
      <c r="L9" s="134">
        <f>K9*C9</f>
        <v>0</v>
      </c>
      <c r="M9" s="50"/>
      <c r="N9" s="134">
        <f>L9+M9</f>
        <v>0</v>
      </c>
      <c r="O9" s="134">
        <f>J9+N9</f>
        <v>0</v>
      </c>
      <c r="P9" s="67" t="s">
        <v>115</v>
      </c>
    </row>
    <row r="10" spans="1:16" s="42" customFormat="1" ht="27.75" customHeight="1">
      <c r="A10" s="66">
        <v>2</v>
      </c>
      <c r="B10" s="43" t="s">
        <v>116</v>
      </c>
      <c r="C10" s="49"/>
      <c r="D10" s="51"/>
      <c r="E10" s="50"/>
      <c r="F10" s="134"/>
      <c r="G10" s="50"/>
      <c r="H10" s="134"/>
      <c r="I10" s="50"/>
      <c r="J10" s="134"/>
      <c r="K10" s="50"/>
      <c r="L10" s="134"/>
      <c r="M10" s="50"/>
      <c r="N10" s="134"/>
      <c r="O10" s="134"/>
      <c r="P10" s="74"/>
    </row>
    <row r="11" spans="1:16" s="57" customFormat="1" ht="114.75" customHeight="1">
      <c r="A11" s="51">
        <v>2.1</v>
      </c>
      <c r="B11" s="48" t="s">
        <v>153</v>
      </c>
      <c r="C11" s="49">
        <v>3</v>
      </c>
      <c r="D11" s="132" t="s">
        <v>54</v>
      </c>
      <c r="E11" s="46"/>
      <c r="F11" s="133">
        <f>E11*C11</f>
        <v>0</v>
      </c>
      <c r="G11" s="50"/>
      <c r="H11" s="134">
        <f>F11+G11</f>
        <v>0</v>
      </c>
      <c r="I11" s="50"/>
      <c r="J11" s="134">
        <f>H11+I11</f>
        <v>0</v>
      </c>
      <c r="K11" s="50"/>
      <c r="L11" s="134">
        <f>K11*C11</f>
        <v>0</v>
      </c>
      <c r="M11" s="50"/>
      <c r="N11" s="134">
        <f>L11+M11</f>
        <v>0</v>
      </c>
      <c r="O11" s="134">
        <f>J11+N11</f>
        <v>0</v>
      </c>
      <c r="P11" s="67"/>
    </row>
    <row r="12" spans="1:16" s="42" customFormat="1" ht="22.5" customHeight="1">
      <c r="A12" s="66">
        <v>3</v>
      </c>
      <c r="B12" s="43" t="s">
        <v>18</v>
      </c>
      <c r="C12" s="49"/>
      <c r="D12" s="51"/>
      <c r="E12" s="50"/>
      <c r="F12" s="134"/>
      <c r="G12" s="50"/>
      <c r="H12" s="134"/>
      <c r="I12" s="50"/>
      <c r="J12" s="134"/>
      <c r="K12" s="50"/>
      <c r="L12" s="134"/>
      <c r="M12" s="50"/>
      <c r="N12" s="134"/>
      <c r="O12" s="135"/>
      <c r="P12" s="74"/>
    </row>
    <row r="13" spans="1:16" s="42" customFormat="1" ht="30" customHeight="1">
      <c r="A13" s="66">
        <v>3.1</v>
      </c>
      <c r="B13" s="43" t="s">
        <v>19</v>
      </c>
      <c r="C13" s="44"/>
      <c r="D13" s="45"/>
      <c r="E13" s="46"/>
      <c r="F13" s="133"/>
      <c r="G13" s="47"/>
      <c r="H13" s="135"/>
      <c r="I13" s="47"/>
      <c r="J13" s="135"/>
      <c r="K13" s="47"/>
      <c r="L13" s="135"/>
      <c r="M13" s="47"/>
      <c r="N13" s="135"/>
      <c r="O13" s="134"/>
      <c r="P13" s="74"/>
    </row>
    <row r="14" spans="1:16" s="42" customFormat="1" ht="147" customHeight="1">
      <c r="A14" s="66"/>
      <c r="B14" s="48" t="s">
        <v>86</v>
      </c>
      <c r="C14" s="49"/>
      <c r="D14" s="49"/>
      <c r="E14" s="46"/>
      <c r="F14" s="133"/>
      <c r="G14" s="50"/>
      <c r="H14" s="134"/>
      <c r="I14" s="50"/>
      <c r="J14" s="134"/>
      <c r="K14" s="50"/>
      <c r="L14" s="134"/>
      <c r="M14" s="50"/>
      <c r="N14" s="134"/>
      <c r="O14" s="134"/>
      <c r="P14" s="67" t="s">
        <v>89</v>
      </c>
    </row>
    <row r="15" spans="1:16" s="42" customFormat="1" ht="24.95" customHeight="1">
      <c r="A15" s="51" t="s">
        <v>20</v>
      </c>
      <c r="B15" s="52" t="s">
        <v>21</v>
      </c>
      <c r="C15" s="49">
        <f>6731*1</f>
        <v>6731</v>
      </c>
      <c r="D15" s="49" t="s">
        <v>22</v>
      </c>
      <c r="E15" s="46"/>
      <c r="F15" s="133">
        <f t="shared" ref="F15:F20" si="0">E15*C15</f>
        <v>0</v>
      </c>
      <c r="G15" s="50"/>
      <c r="H15" s="134">
        <f t="shared" ref="H15:H20" si="1">F15+G15</f>
        <v>0</v>
      </c>
      <c r="I15" s="50"/>
      <c r="J15" s="134">
        <f t="shared" ref="J15:J20" si="2">H15+I15</f>
        <v>0</v>
      </c>
      <c r="K15" s="50"/>
      <c r="L15" s="134">
        <f t="shared" ref="L15:L20" si="3">K15*C15</f>
        <v>0</v>
      </c>
      <c r="M15" s="50"/>
      <c r="N15" s="134">
        <f t="shared" ref="N15:N20" si="4">L15+M15</f>
        <v>0</v>
      </c>
      <c r="O15" s="134">
        <f t="shared" ref="O15:O20" si="5">J15+N15</f>
        <v>0</v>
      </c>
      <c r="P15" s="67"/>
    </row>
    <row r="16" spans="1:16" s="42" customFormat="1" ht="24.95" customHeight="1">
      <c r="A16" s="51" t="s">
        <v>24</v>
      </c>
      <c r="B16" s="52" t="s">
        <v>25</v>
      </c>
      <c r="C16" s="49">
        <f>4271*1</f>
        <v>4271</v>
      </c>
      <c r="D16" s="49" t="s">
        <v>22</v>
      </c>
      <c r="E16" s="46"/>
      <c r="F16" s="133">
        <f t="shared" si="0"/>
        <v>0</v>
      </c>
      <c r="G16" s="50"/>
      <c r="H16" s="134">
        <f t="shared" si="1"/>
        <v>0</v>
      </c>
      <c r="I16" s="50"/>
      <c r="J16" s="134">
        <f t="shared" si="2"/>
        <v>0</v>
      </c>
      <c r="K16" s="50"/>
      <c r="L16" s="134">
        <f t="shared" si="3"/>
        <v>0</v>
      </c>
      <c r="M16" s="50"/>
      <c r="N16" s="134">
        <f t="shared" si="4"/>
        <v>0</v>
      </c>
      <c r="O16" s="134">
        <f t="shared" si="5"/>
        <v>0</v>
      </c>
      <c r="P16" s="67"/>
    </row>
    <row r="17" spans="1:16" s="42" customFormat="1" ht="24.95" customHeight="1">
      <c r="A17" s="51" t="s">
        <v>26</v>
      </c>
      <c r="B17" s="52" t="s">
        <v>27</v>
      </c>
      <c r="C17" s="49">
        <f>27823*1</f>
        <v>27823</v>
      </c>
      <c r="D17" s="49" t="s">
        <v>22</v>
      </c>
      <c r="E17" s="46"/>
      <c r="F17" s="133">
        <f t="shared" si="0"/>
        <v>0</v>
      </c>
      <c r="G17" s="50"/>
      <c r="H17" s="134">
        <f t="shared" si="1"/>
        <v>0</v>
      </c>
      <c r="I17" s="50"/>
      <c r="J17" s="134">
        <f t="shared" si="2"/>
        <v>0</v>
      </c>
      <c r="K17" s="50"/>
      <c r="L17" s="134">
        <f t="shared" si="3"/>
        <v>0</v>
      </c>
      <c r="M17" s="50"/>
      <c r="N17" s="134">
        <f t="shared" si="4"/>
        <v>0</v>
      </c>
      <c r="O17" s="134">
        <f t="shared" si="5"/>
        <v>0</v>
      </c>
      <c r="P17" s="67"/>
    </row>
    <row r="18" spans="1:16" s="42" customFormat="1" ht="24.95" customHeight="1">
      <c r="A18" s="51" t="s">
        <v>28</v>
      </c>
      <c r="B18" s="52" t="s">
        <v>29</v>
      </c>
      <c r="C18" s="49">
        <f>349*1</f>
        <v>349</v>
      </c>
      <c r="D18" s="49" t="s">
        <v>22</v>
      </c>
      <c r="E18" s="46"/>
      <c r="F18" s="133">
        <f t="shared" si="0"/>
        <v>0</v>
      </c>
      <c r="G18" s="50"/>
      <c r="H18" s="134">
        <f t="shared" si="1"/>
        <v>0</v>
      </c>
      <c r="I18" s="50"/>
      <c r="J18" s="134">
        <f t="shared" si="2"/>
        <v>0</v>
      </c>
      <c r="K18" s="50"/>
      <c r="L18" s="134">
        <f t="shared" si="3"/>
        <v>0</v>
      </c>
      <c r="M18" s="50"/>
      <c r="N18" s="134">
        <f t="shared" si="4"/>
        <v>0</v>
      </c>
      <c r="O18" s="134">
        <f t="shared" si="5"/>
        <v>0</v>
      </c>
      <c r="P18" s="67"/>
    </row>
    <row r="19" spans="1:16" s="42" customFormat="1" ht="24.95" customHeight="1">
      <c r="A19" s="51" t="s">
        <v>30</v>
      </c>
      <c r="B19" s="53" t="s">
        <v>31</v>
      </c>
      <c r="C19" s="54">
        <f>10327*1</f>
        <v>10327</v>
      </c>
      <c r="D19" s="54" t="s">
        <v>22</v>
      </c>
      <c r="E19" s="46"/>
      <c r="F19" s="133">
        <f t="shared" si="0"/>
        <v>0</v>
      </c>
      <c r="G19" s="50"/>
      <c r="H19" s="134">
        <f t="shared" si="1"/>
        <v>0</v>
      </c>
      <c r="I19" s="50"/>
      <c r="J19" s="134">
        <f t="shared" si="2"/>
        <v>0</v>
      </c>
      <c r="K19" s="50"/>
      <c r="L19" s="134">
        <f t="shared" si="3"/>
        <v>0</v>
      </c>
      <c r="M19" s="50"/>
      <c r="N19" s="134">
        <f t="shared" si="4"/>
        <v>0</v>
      </c>
      <c r="O19" s="134">
        <f t="shared" si="5"/>
        <v>0</v>
      </c>
      <c r="P19" s="67"/>
    </row>
    <row r="20" spans="1:16" s="42" customFormat="1" ht="39.950000000000003" customHeight="1">
      <c r="A20" s="51" t="s">
        <v>32</v>
      </c>
      <c r="B20" s="48" t="s">
        <v>33</v>
      </c>
      <c r="C20" s="54">
        <f>(232+1994+218+117+427+3+216)</f>
        <v>3207</v>
      </c>
      <c r="D20" s="49" t="s">
        <v>22</v>
      </c>
      <c r="E20" s="46"/>
      <c r="F20" s="133">
        <f t="shared" si="0"/>
        <v>0</v>
      </c>
      <c r="G20" s="50"/>
      <c r="H20" s="134">
        <f t="shared" si="1"/>
        <v>0</v>
      </c>
      <c r="I20" s="50"/>
      <c r="J20" s="134">
        <f t="shared" si="2"/>
        <v>0</v>
      </c>
      <c r="K20" s="50"/>
      <c r="L20" s="134">
        <f t="shared" si="3"/>
        <v>0</v>
      </c>
      <c r="M20" s="50"/>
      <c r="N20" s="134">
        <f t="shared" si="4"/>
        <v>0</v>
      </c>
      <c r="O20" s="134">
        <f t="shared" si="5"/>
        <v>0</v>
      </c>
      <c r="P20" s="67"/>
    </row>
    <row r="21" spans="1:16" s="42" customFormat="1" ht="24.95" customHeight="1">
      <c r="A21" s="51" t="s">
        <v>34</v>
      </c>
      <c r="B21" s="55" t="s">
        <v>35</v>
      </c>
      <c r="C21" s="49"/>
      <c r="D21" s="49"/>
      <c r="E21" s="46"/>
      <c r="F21" s="133"/>
      <c r="G21" s="50"/>
      <c r="H21" s="134"/>
      <c r="I21" s="50"/>
      <c r="J21" s="134"/>
      <c r="K21" s="50"/>
      <c r="L21" s="134"/>
      <c r="M21" s="50"/>
      <c r="N21" s="134"/>
      <c r="O21" s="134"/>
      <c r="P21" s="67"/>
    </row>
    <row r="22" spans="1:16" s="42" customFormat="1" ht="24.95" customHeight="1">
      <c r="A22" s="51" t="s">
        <v>36</v>
      </c>
      <c r="B22" s="55" t="s">
        <v>37</v>
      </c>
      <c r="C22" s="49"/>
      <c r="D22" s="49"/>
      <c r="E22" s="46"/>
      <c r="F22" s="133"/>
      <c r="G22" s="50"/>
      <c r="H22" s="134"/>
      <c r="I22" s="50"/>
      <c r="J22" s="134"/>
      <c r="K22" s="50"/>
      <c r="L22" s="134"/>
      <c r="M22" s="50"/>
      <c r="N22" s="134"/>
      <c r="O22" s="134"/>
      <c r="P22" s="67"/>
    </row>
    <row r="23" spans="1:16" s="42" customFormat="1" ht="24.95" customHeight="1">
      <c r="A23" s="51" t="s">
        <v>38</v>
      </c>
      <c r="B23" s="55" t="s">
        <v>39</v>
      </c>
      <c r="C23" s="49"/>
      <c r="D23" s="49"/>
      <c r="E23" s="46"/>
      <c r="F23" s="133"/>
      <c r="G23" s="50"/>
      <c r="H23" s="134"/>
      <c r="I23" s="50"/>
      <c r="J23" s="134"/>
      <c r="K23" s="50"/>
      <c r="L23" s="134"/>
      <c r="M23" s="50"/>
      <c r="N23" s="134"/>
      <c r="O23" s="134"/>
      <c r="P23" s="67"/>
    </row>
    <row r="24" spans="1:16" s="42" customFormat="1" ht="30" customHeight="1">
      <c r="A24" s="51" t="s">
        <v>40</v>
      </c>
      <c r="B24" s="52" t="s">
        <v>41</v>
      </c>
      <c r="C24" s="49">
        <f>1692*1</f>
        <v>1692</v>
      </c>
      <c r="D24" s="49" t="s">
        <v>22</v>
      </c>
      <c r="E24" s="46"/>
      <c r="F24" s="133">
        <f>E24*C24</f>
        <v>0</v>
      </c>
      <c r="G24" s="50"/>
      <c r="H24" s="134">
        <f>F24+G24</f>
        <v>0</v>
      </c>
      <c r="I24" s="50"/>
      <c r="J24" s="134">
        <f>H24+I24</f>
        <v>0</v>
      </c>
      <c r="K24" s="50"/>
      <c r="L24" s="134">
        <f>K24*C24</f>
        <v>0</v>
      </c>
      <c r="M24" s="50"/>
      <c r="N24" s="134">
        <f>L24+M24</f>
        <v>0</v>
      </c>
      <c r="O24" s="134">
        <f>J24+N24</f>
        <v>0</v>
      </c>
      <c r="P24" s="67"/>
    </row>
    <row r="25" spans="1:16" s="42" customFormat="1" ht="30" customHeight="1">
      <c r="A25" s="68"/>
      <c r="B25" s="105" t="s">
        <v>79</v>
      </c>
      <c r="C25" s="88">
        <f>SUM(C15:C24)</f>
        <v>54400</v>
      </c>
      <c r="D25" s="88" t="s">
        <v>42</v>
      </c>
      <c r="E25" s="69"/>
      <c r="F25" s="136"/>
      <c r="G25" s="70"/>
      <c r="H25" s="137"/>
      <c r="I25" s="70"/>
      <c r="J25" s="137"/>
      <c r="K25" s="70"/>
      <c r="L25" s="137"/>
      <c r="M25" s="70"/>
      <c r="N25" s="137"/>
      <c r="O25" s="137"/>
      <c r="P25" s="89"/>
    </row>
    <row r="26" spans="1:16" s="64" customFormat="1" ht="30" customHeight="1">
      <c r="A26" s="81">
        <v>3.2</v>
      </c>
      <c r="B26" s="106" t="s">
        <v>78</v>
      </c>
      <c r="C26" s="107"/>
      <c r="D26" s="108"/>
      <c r="E26" s="71"/>
      <c r="F26" s="138"/>
      <c r="G26" s="109"/>
      <c r="H26" s="139"/>
      <c r="I26" s="109"/>
      <c r="J26" s="139"/>
      <c r="K26" s="109"/>
      <c r="L26" s="139"/>
      <c r="M26" s="109"/>
      <c r="N26" s="139"/>
      <c r="O26" s="140"/>
      <c r="P26" s="101"/>
    </row>
    <row r="27" spans="1:16" s="42" customFormat="1" ht="150" customHeight="1">
      <c r="A27" s="51"/>
      <c r="B27" s="65" t="s">
        <v>136</v>
      </c>
      <c r="C27" s="45"/>
      <c r="D27" s="45"/>
      <c r="E27" s="46"/>
      <c r="F27" s="133"/>
      <c r="G27" s="50"/>
      <c r="H27" s="134"/>
      <c r="I27" s="50"/>
      <c r="J27" s="134"/>
      <c r="K27" s="50"/>
      <c r="L27" s="134"/>
      <c r="M27" s="50"/>
      <c r="N27" s="134"/>
      <c r="O27" s="134"/>
      <c r="P27" s="67" t="s">
        <v>90</v>
      </c>
    </row>
    <row r="28" spans="1:16" s="42" customFormat="1" ht="30" customHeight="1">
      <c r="A28" s="51" t="s">
        <v>20</v>
      </c>
      <c r="B28" s="65" t="s">
        <v>21</v>
      </c>
      <c r="C28" s="49">
        <v>484</v>
      </c>
      <c r="D28" s="49" t="s">
        <v>22</v>
      </c>
      <c r="E28" s="46"/>
      <c r="F28" s="133">
        <f t="shared" ref="F28:F34" si="6">E28*C28</f>
        <v>0</v>
      </c>
      <c r="G28" s="50"/>
      <c r="H28" s="134">
        <f t="shared" ref="H28:H34" si="7">F28+G28</f>
        <v>0</v>
      </c>
      <c r="I28" s="50"/>
      <c r="J28" s="134">
        <f t="shared" ref="J28:J34" si="8">H28+I28</f>
        <v>0</v>
      </c>
      <c r="K28" s="50"/>
      <c r="L28" s="134">
        <f t="shared" ref="L28:L34" si="9">K28*C28</f>
        <v>0</v>
      </c>
      <c r="M28" s="50"/>
      <c r="N28" s="134">
        <f t="shared" ref="N28:N34" si="10">L28+M28</f>
        <v>0</v>
      </c>
      <c r="O28" s="134">
        <f t="shared" ref="O28:O34" si="11">J28+N28</f>
        <v>0</v>
      </c>
      <c r="P28" s="67"/>
    </row>
    <row r="29" spans="1:16" s="42" customFormat="1" ht="30" customHeight="1">
      <c r="A29" s="51" t="s">
        <v>24</v>
      </c>
      <c r="B29" s="65" t="s">
        <v>27</v>
      </c>
      <c r="C29" s="49">
        <v>1574</v>
      </c>
      <c r="D29" s="49" t="s">
        <v>22</v>
      </c>
      <c r="E29" s="46"/>
      <c r="F29" s="133">
        <f t="shared" si="6"/>
        <v>0</v>
      </c>
      <c r="G29" s="50"/>
      <c r="H29" s="134">
        <f t="shared" si="7"/>
        <v>0</v>
      </c>
      <c r="I29" s="50"/>
      <c r="J29" s="134">
        <f t="shared" si="8"/>
        <v>0</v>
      </c>
      <c r="K29" s="50"/>
      <c r="L29" s="134">
        <f t="shared" si="9"/>
        <v>0</v>
      </c>
      <c r="M29" s="50"/>
      <c r="N29" s="134">
        <f t="shared" si="10"/>
        <v>0</v>
      </c>
      <c r="O29" s="134">
        <f t="shared" si="11"/>
        <v>0</v>
      </c>
      <c r="P29" s="67"/>
    </row>
    <row r="30" spans="1:16" s="42" customFormat="1" ht="30" customHeight="1">
      <c r="A30" s="51" t="s">
        <v>26</v>
      </c>
      <c r="B30" s="65" t="s">
        <v>29</v>
      </c>
      <c r="C30" s="49">
        <v>102</v>
      </c>
      <c r="D30" s="49" t="s">
        <v>22</v>
      </c>
      <c r="E30" s="46"/>
      <c r="F30" s="133">
        <f t="shared" si="6"/>
        <v>0</v>
      </c>
      <c r="G30" s="50"/>
      <c r="H30" s="134">
        <f t="shared" si="7"/>
        <v>0</v>
      </c>
      <c r="I30" s="50"/>
      <c r="J30" s="134">
        <f t="shared" si="8"/>
        <v>0</v>
      </c>
      <c r="K30" s="50"/>
      <c r="L30" s="134">
        <f t="shared" si="9"/>
        <v>0</v>
      </c>
      <c r="M30" s="50"/>
      <c r="N30" s="134">
        <f t="shared" si="10"/>
        <v>0</v>
      </c>
      <c r="O30" s="134">
        <f t="shared" si="11"/>
        <v>0</v>
      </c>
      <c r="P30" s="67"/>
    </row>
    <row r="31" spans="1:16" s="42" customFormat="1" ht="30" customHeight="1">
      <c r="A31" s="51" t="s">
        <v>28</v>
      </c>
      <c r="B31" s="94" t="s">
        <v>31</v>
      </c>
      <c r="C31" s="54">
        <v>533</v>
      </c>
      <c r="D31" s="54" t="s">
        <v>22</v>
      </c>
      <c r="E31" s="46"/>
      <c r="F31" s="133">
        <f t="shared" si="6"/>
        <v>0</v>
      </c>
      <c r="G31" s="50"/>
      <c r="H31" s="134">
        <f t="shared" si="7"/>
        <v>0</v>
      </c>
      <c r="I31" s="50"/>
      <c r="J31" s="134">
        <f t="shared" si="8"/>
        <v>0</v>
      </c>
      <c r="K31" s="50"/>
      <c r="L31" s="134">
        <f t="shared" si="9"/>
        <v>0</v>
      </c>
      <c r="M31" s="50"/>
      <c r="N31" s="134">
        <f t="shared" si="10"/>
        <v>0</v>
      </c>
      <c r="O31" s="134">
        <f t="shared" si="11"/>
        <v>0</v>
      </c>
      <c r="P31" s="67"/>
    </row>
    <row r="32" spans="1:16" s="42" customFormat="1" ht="30" customHeight="1">
      <c r="A32" s="51" t="s">
        <v>30</v>
      </c>
      <c r="B32" s="94" t="s">
        <v>64</v>
      </c>
      <c r="C32" s="54">
        <v>409</v>
      </c>
      <c r="D32" s="54" t="s">
        <v>22</v>
      </c>
      <c r="E32" s="46"/>
      <c r="F32" s="133">
        <f t="shared" si="6"/>
        <v>0</v>
      </c>
      <c r="G32" s="50"/>
      <c r="H32" s="134">
        <f t="shared" si="7"/>
        <v>0</v>
      </c>
      <c r="I32" s="50"/>
      <c r="J32" s="134">
        <f t="shared" si="8"/>
        <v>0</v>
      </c>
      <c r="K32" s="50"/>
      <c r="L32" s="134">
        <f t="shared" si="9"/>
        <v>0</v>
      </c>
      <c r="M32" s="50"/>
      <c r="N32" s="134">
        <f t="shared" si="10"/>
        <v>0</v>
      </c>
      <c r="O32" s="134">
        <f t="shared" si="11"/>
        <v>0</v>
      </c>
      <c r="P32" s="67"/>
    </row>
    <row r="33" spans="1:16" s="42" customFormat="1" ht="30" customHeight="1">
      <c r="A33" s="51" t="s">
        <v>32</v>
      </c>
      <c r="B33" s="94" t="s">
        <v>65</v>
      </c>
      <c r="C33" s="54">
        <v>195</v>
      </c>
      <c r="D33" s="54" t="s">
        <v>22</v>
      </c>
      <c r="E33" s="46"/>
      <c r="F33" s="133">
        <f t="shared" si="6"/>
        <v>0</v>
      </c>
      <c r="G33" s="50"/>
      <c r="H33" s="134">
        <f t="shared" si="7"/>
        <v>0</v>
      </c>
      <c r="I33" s="50"/>
      <c r="J33" s="134">
        <f t="shared" si="8"/>
        <v>0</v>
      </c>
      <c r="K33" s="50"/>
      <c r="L33" s="134">
        <f t="shared" si="9"/>
        <v>0</v>
      </c>
      <c r="M33" s="50"/>
      <c r="N33" s="134">
        <f t="shared" si="10"/>
        <v>0</v>
      </c>
      <c r="O33" s="134">
        <f t="shared" si="11"/>
        <v>0</v>
      </c>
      <c r="P33" s="67"/>
    </row>
    <row r="34" spans="1:16" s="42" customFormat="1" ht="30" customHeight="1">
      <c r="A34" s="51" t="s">
        <v>40</v>
      </c>
      <c r="B34" s="48" t="s">
        <v>33</v>
      </c>
      <c r="C34" s="49">
        <v>279</v>
      </c>
      <c r="D34" s="49" t="s">
        <v>22</v>
      </c>
      <c r="E34" s="46"/>
      <c r="F34" s="133">
        <f t="shared" si="6"/>
        <v>0</v>
      </c>
      <c r="G34" s="50"/>
      <c r="H34" s="134">
        <f t="shared" si="7"/>
        <v>0</v>
      </c>
      <c r="I34" s="50"/>
      <c r="J34" s="134">
        <f t="shared" si="8"/>
        <v>0</v>
      </c>
      <c r="K34" s="50"/>
      <c r="L34" s="134">
        <f t="shared" si="9"/>
        <v>0</v>
      </c>
      <c r="M34" s="50"/>
      <c r="N34" s="134">
        <f t="shared" si="10"/>
        <v>0</v>
      </c>
      <c r="O34" s="134">
        <f t="shared" si="11"/>
        <v>0</v>
      </c>
      <c r="P34" s="67"/>
    </row>
    <row r="35" spans="1:16" s="42" customFormat="1" ht="30" customHeight="1">
      <c r="A35" s="51" t="s">
        <v>34</v>
      </c>
      <c r="B35" s="65" t="s">
        <v>35</v>
      </c>
      <c r="C35" s="49"/>
      <c r="D35" s="49"/>
      <c r="E35" s="46"/>
      <c r="F35" s="133"/>
      <c r="G35" s="50"/>
      <c r="H35" s="134"/>
      <c r="I35" s="50"/>
      <c r="J35" s="134"/>
      <c r="K35" s="50"/>
      <c r="L35" s="134"/>
      <c r="M35" s="50"/>
      <c r="N35" s="134"/>
      <c r="O35" s="134"/>
      <c r="P35" s="67"/>
    </row>
    <row r="36" spans="1:16" s="42" customFormat="1" ht="30" customHeight="1">
      <c r="A36" s="51" t="s">
        <v>36</v>
      </c>
      <c r="B36" s="65" t="s">
        <v>37</v>
      </c>
      <c r="C36" s="49"/>
      <c r="D36" s="49"/>
      <c r="E36" s="46"/>
      <c r="F36" s="133"/>
      <c r="G36" s="50"/>
      <c r="H36" s="134"/>
      <c r="I36" s="50"/>
      <c r="J36" s="134"/>
      <c r="K36" s="50"/>
      <c r="L36" s="134"/>
      <c r="M36" s="50"/>
      <c r="N36" s="134"/>
      <c r="O36" s="134"/>
      <c r="P36" s="67"/>
    </row>
    <row r="37" spans="1:16" s="42" customFormat="1" ht="30" customHeight="1">
      <c r="A37" s="51" t="s">
        <v>38</v>
      </c>
      <c r="B37" s="65" t="s">
        <v>66</v>
      </c>
      <c r="C37" s="49"/>
      <c r="D37" s="49"/>
      <c r="E37" s="46"/>
      <c r="F37" s="133"/>
      <c r="G37" s="50"/>
      <c r="H37" s="134"/>
      <c r="I37" s="50"/>
      <c r="J37" s="134"/>
      <c r="K37" s="50"/>
      <c r="L37" s="134"/>
      <c r="M37" s="50"/>
      <c r="N37" s="134"/>
      <c r="O37" s="118"/>
      <c r="P37" s="67"/>
    </row>
    <row r="38" spans="1:16" s="42" customFormat="1" ht="30" customHeight="1">
      <c r="A38" s="51" t="s">
        <v>67</v>
      </c>
      <c r="B38" s="65" t="s">
        <v>68</v>
      </c>
      <c r="C38" s="49"/>
      <c r="D38" s="49"/>
      <c r="E38" s="46"/>
      <c r="F38" s="133"/>
      <c r="G38" s="50"/>
      <c r="H38" s="134"/>
      <c r="I38" s="50"/>
      <c r="J38" s="134"/>
      <c r="K38" s="50"/>
      <c r="L38" s="134"/>
      <c r="M38" s="50"/>
      <c r="N38" s="134"/>
      <c r="O38" s="134"/>
      <c r="P38" s="67"/>
    </row>
    <row r="39" spans="1:16" s="42" customFormat="1" ht="30" customHeight="1">
      <c r="A39" s="51" t="s">
        <v>69</v>
      </c>
      <c r="B39" s="65" t="s">
        <v>70</v>
      </c>
      <c r="C39" s="49">
        <v>74</v>
      </c>
      <c r="D39" s="49" t="s">
        <v>22</v>
      </c>
      <c r="E39" s="46"/>
      <c r="F39" s="133">
        <f>E39*C39</f>
        <v>0</v>
      </c>
      <c r="G39" s="50"/>
      <c r="H39" s="134">
        <f>F39+G39</f>
        <v>0</v>
      </c>
      <c r="I39" s="50"/>
      <c r="J39" s="134">
        <f>H39+I39</f>
        <v>0</v>
      </c>
      <c r="K39" s="50"/>
      <c r="L39" s="134">
        <f>K39*C39</f>
        <v>0</v>
      </c>
      <c r="M39" s="50"/>
      <c r="N39" s="134">
        <f>L39+M39</f>
        <v>0</v>
      </c>
      <c r="O39" s="134">
        <f>J39+N39</f>
        <v>0</v>
      </c>
      <c r="P39" s="67"/>
    </row>
    <row r="40" spans="1:16" s="42" customFormat="1" ht="30" customHeight="1">
      <c r="A40" s="51"/>
      <c r="B40" s="95" t="s">
        <v>80</v>
      </c>
      <c r="C40" s="45">
        <f>SUM(C28:C39)</f>
        <v>3650</v>
      </c>
      <c r="D40" s="45" t="s">
        <v>42</v>
      </c>
      <c r="E40" s="46"/>
      <c r="F40" s="133"/>
      <c r="G40" s="50"/>
      <c r="H40" s="134"/>
      <c r="I40" s="50"/>
      <c r="J40" s="134"/>
      <c r="K40" s="50"/>
      <c r="L40" s="134"/>
      <c r="M40" s="50"/>
      <c r="N40" s="134"/>
      <c r="O40" s="134"/>
      <c r="P40" s="67"/>
    </row>
    <row r="41" spans="1:16" s="42" customFormat="1" ht="92.25" customHeight="1">
      <c r="A41" s="73">
        <v>3.3</v>
      </c>
      <c r="B41" s="85" t="s">
        <v>85</v>
      </c>
      <c r="C41" s="56"/>
      <c r="D41" s="49"/>
      <c r="E41" s="46"/>
      <c r="F41" s="133"/>
      <c r="G41" s="50"/>
      <c r="H41" s="134"/>
      <c r="I41" s="50"/>
      <c r="J41" s="134"/>
      <c r="K41" s="50"/>
      <c r="L41" s="134"/>
      <c r="M41" s="50"/>
      <c r="N41" s="134"/>
      <c r="O41" s="134"/>
      <c r="P41" s="67"/>
    </row>
    <row r="42" spans="1:16" s="42" customFormat="1" ht="30" customHeight="1">
      <c r="A42" s="51" t="s">
        <v>20</v>
      </c>
      <c r="B42" s="52" t="s">
        <v>45</v>
      </c>
      <c r="C42" s="49">
        <v>1</v>
      </c>
      <c r="D42" s="132" t="s">
        <v>54</v>
      </c>
      <c r="E42" s="46"/>
      <c r="F42" s="133">
        <f>E42*C42</f>
        <v>0</v>
      </c>
      <c r="G42" s="50"/>
      <c r="H42" s="134">
        <f>F42+G42</f>
        <v>0</v>
      </c>
      <c r="I42" s="50"/>
      <c r="J42" s="134">
        <f>H42+I42</f>
        <v>0</v>
      </c>
      <c r="K42" s="50"/>
      <c r="L42" s="134">
        <f>K42*C42</f>
        <v>0</v>
      </c>
      <c r="M42" s="50"/>
      <c r="N42" s="134">
        <f>L42+M42</f>
        <v>0</v>
      </c>
      <c r="O42" s="134">
        <f>J42+N42</f>
        <v>0</v>
      </c>
      <c r="P42" s="67"/>
    </row>
    <row r="43" spans="1:16" s="42" customFormat="1" ht="30" customHeight="1">
      <c r="A43" s="51" t="s">
        <v>24</v>
      </c>
      <c r="B43" s="65" t="s">
        <v>71</v>
      </c>
      <c r="C43" s="49">
        <v>1</v>
      </c>
      <c r="D43" s="132" t="s">
        <v>54</v>
      </c>
      <c r="E43" s="46"/>
      <c r="F43" s="133">
        <f>E43*C43</f>
        <v>0</v>
      </c>
      <c r="G43" s="50"/>
      <c r="H43" s="134">
        <f>F43+G43</f>
        <v>0</v>
      </c>
      <c r="I43" s="50"/>
      <c r="J43" s="134">
        <f>H43+I43</f>
        <v>0</v>
      </c>
      <c r="K43" s="50"/>
      <c r="L43" s="134">
        <f>K43*C43</f>
        <v>0</v>
      </c>
      <c r="M43" s="50"/>
      <c r="N43" s="134">
        <f>L43+M43</f>
        <v>0</v>
      </c>
      <c r="O43" s="134">
        <f>J43+N43</f>
        <v>0</v>
      </c>
      <c r="P43" s="67"/>
    </row>
    <row r="44" spans="1:16" s="42" customFormat="1" ht="34.5" customHeight="1">
      <c r="A44" s="73">
        <v>3.4</v>
      </c>
      <c r="B44" s="48" t="s">
        <v>43</v>
      </c>
      <c r="C44" s="49"/>
      <c r="D44" s="49"/>
      <c r="E44" s="46"/>
      <c r="F44" s="133"/>
      <c r="G44" s="50"/>
      <c r="H44" s="134"/>
      <c r="I44" s="50"/>
      <c r="J44" s="134"/>
      <c r="K44" s="50"/>
      <c r="L44" s="134"/>
      <c r="M44" s="50"/>
      <c r="N44" s="134"/>
      <c r="O44" s="134"/>
      <c r="P44" s="67" t="s">
        <v>44</v>
      </c>
    </row>
    <row r="45" spans="1:16" s="42" customFormat="1" ht="30" customHeight="1">
      <c r="A45" s="51" t="s">
        <v>20</v>
      </c>
      <c r="B45" s="52" t="s">
        <v>45</v>
      </c>
      <c r="C45" s="49">
        <v>1</v>
      </c>
      <c r="D45" s="132" t="s">
        <v>54</v>
      </c>
      <c r="E45" s="46"/>
      <c r="F45" s="133">
        <f>E45*C45</f>
        <v>0</v>
      </c>
      <c r="G45" s="50"/>
      <c r="H45" s="134">
        <f>F45+G45</f>
        <v>0</v>
      </c>
      <c r="I45" s="50"/>
      <c r="J45" s="134">
        <f>H45+I45</f>
        <v>0</v>
      </c>
      <c r="K45" s="50"/>
      <c r="L45" s="134">
        <f>K45*C45</f>
        <v>0</v>
      </c>
      <c r="M45" s="50"/>
      <c r="N45" s="134">
        <f>L45+M45</f>
        <v>0</v>
      </c>
      <c r="O45" s="134">
        <f>J45+N45</f>
        <v>0</v>
      </c>
      <c r="P45" s="74"/>
    </row>
    <row r="46" spans="1:16" s="42" customFormat="1" ht="30" customHeight="1">
      <c r="A46" s="51" t="s">
        <v>24</v>
      </c>
      <c r="B46" s="65" t="s">
        <v>71</v>
      </c>
      <c r="C46" s="49">
        <v>1</v>
      </c>
      <c r="D46" s="132" t="s">
        <v>54</v>
      </c>
      <c r="E46" s="46"/>
      <c r="F46" s="133">
        <f>E46*C46</f>
        <v>0</v>
      </c>
      <c r="G46" s="50"/>
      <c r="H46" s="134">
        <f>F46+G46</f>
        <v>0</v>
      </c>
      <c r="I46" s="50"/>
      <c r="J46" s="134">
        <f>H46+I46</f>
        <v>0</v>
      </c>
      <c r="K46" s="50"/>
      <c r="L46" s="134">
        <f>K46*C46</f>
        <v>0</v>
      </c>
      <c r="M46" s="50"/>
      <c r="N46" s="134">
        <f>L46+M46</f>
        <v>0</v>
      </c>
      <c r="O46" s="134">
        <f>J46+N46</f>
        <v>0</v>
      </c>
      <c r="P46" s="74"/>
    </row>
    <row r="47" spans="1:16" s="42" customFormat="1" ht="37.5" customHeight="1">
      <c r="A47" s="73">
        <v>3.5</v>
      </c>
      <c r="B47" s="52" t="s">
        <v>46</v>
      </c>
      <c r="C47" s="49"/>
      <c r="D47" s="49"/>
      <c r="E47" s="46"/>
      <c r="F47" s="133"/>
      <c r="G47" s="50"/>
      <c r="H47" s="134"/>
      <c r="I47" s="50"/>
      <c r="J47" s="134"/>
      <c r="K47" s="50"/>
      <c r="L47" s="134"/>
      <c r="M47" s="50"/>
      <c r="N47" s="134"/>
      <c r="O47" s="134"/>
      <c r="P47" s="67" t="s">
        <v>63</v>
      </c>
    </row>
    <row r="48" spans="1:16" s="42" customFormat="1" ht="25.5" customHeight="1">
      <c r="A48" s="51" t="s">
        <v>20</v>
      </c>
      <c r="B48" s="52" t="s">
        <v>62</v>
      </c>
      <c r="C48" s="49">
        <v>1</v>
      </c>
      <c r="D48" s="132" t="s">
        <v>54</v>
      </c>
      <c r="E48" s="46"/>
      <c r="F48" s="133">
        <f>E48*C48</f>
        <v>0</v>
      </c>
      <c r="G48" s="50"/>
      <c r="H48" s="134">
        <f>F48+G48</f>
        <v>0</v>
      </c>
      <c r="I48" s="50"/>
      <c r="J48" s="134">
        <f>H48+I48</f>
        <v>0</v>
      </c>
      <c r="K48" s="50"/>
      <c r="L48" s="134">
        <f>K48*C48</f>
        <v>0</v>
      </c>
      <c r="M48" s="50"/>
      <c r="N48" s="134">
        <f>L48+M48</f>
        <v>0</v>
      </c>
      <c r="O48" s="134">
        <f>J48+N48</f>
        <v>0</v>
      </c>
      <c r="P48" s="67"/>
    </row>
    <row r="49" spans="1:16" s="42" customFormat="1" ht="25.5" customHeight="1">
      <c r="A49" s="68" t="s">
        <v>24</v>
      </c>
      <c r="B49" s="75" t="s">
        <v>71</v>
      </c>
      <c r="C49" s="76">
        <v>1</v>
      </c>
      <c r="D49" s="141" t="s">
        <v>54</v>
      </c>
      <c r="E49" s="69"/>
      <c r="F49" s="136">
        <f>E49*C49</f>
        <v>0</v>
      </c>
      <c r="G49" s="70"/>
      <c r="H49" s="137">
        <f>F49+G49</f>
        <v>0</v>
      </c>
      <c r="I49" s="70"/>
      <c r="J49" s="137">
        <f>H49+I49</f>
        <v>0</v>
      </c>
      <c r="K49" s="70"/>
      <c r="L49" s="137">
        <f>K49*C49</f>
        <v>0</v>
      </c>
      <c r="M49" s="70"/>
      <c r="N49" s="137">
        <f>L49+M49</f>
        <v>0</v>
      </c>
      <c r="O49" s="137">
        <f>J49+N49</f>
        <v>0</v>
      </c>
      <c r="P49" s="89"/>
    </row>
    <row r="50" spans="1:16" s="42" customFormat="1" ht="93" customHeight="1">
      <c r="A50" s="78">
        <v>3.6</v>
      </c>
      <c r="B50" s="124" t="s">
        <v>72</v>
      </c>
      <c r="C50" s="79"/>
      <c r="D50" s="79"/>
      <c r="E50" s="71"/>
      <c r="F50" s="138"/>
      <c r="G50" s="72"/>
      <c r="H50" s="140"/>
      <c r="I50" s="72"/>
      <c r="J50" s="140"/>
      <c r="K50" s="72"/>
      <c r="L50" s="140"/>
      <c r="M50" s="72"/>
      <c r="N50" s="140"/>
      <c r="O50" s="140"/>
      <c r="P50" s="189" t="s">
        <v>91</v>
      </c>
    </row>
    <row r="51" spans="1:16" s="42" customFormat="1" ht="31.5" customHeight="1">
      <c r="A51" s="51" t="s">
        <v>20</v>
      </c>
      <c r="B51" s="52" t="s">
        <v>45</v>
      </c>
      <c r="C51" s="49">
        <v>1</v>
      </c>
      <c r="D51" s="132" t="s">
        <v>54</v>
      </c>
      <c r="E51" s="46"/>
      <c r="F51" s="133">
        <f>E51*C51</f>
        <v>0</v>
      </c>
      <c r="G51" s="50"/>
      <c r="H51" s="134">
        <f>F51+G51</f>
        <v>0</v>
      </c>
      <c r="I51" s="50"/>
      <c r="J51" s="134">
        <f>H51+I51</f>
        <v>0</v>
      </c>
      <c r="K51" s="50"/>
      <c r="L51" s="134">
        <f>K51*C51</f>
        <v>0</v>
      </c>
      <c r="M51" s="50"/>
      <c r="N51" s="134">
        <f>L51+M51</f>
        <v>0</v>
      </c>
      <c r="O51" s="134">
        <f>J51+N51</f>
        <v>0</v>
      </c>
      <c r="P51" s="190"/>
    </row>
    <row r="52" spans="1:16" s="42" customFormat="1" ht="27" customHeight="1">
      <c r="A52" s="51" t="s">
        <v>24</v>
      </c>
      <c r="B52" s="65" t="s">
        <v>71</v>
      </c>
      <c r="C52" s="49">
        <v>1</v>
      </c>
      <c r="D52" s="132" t="s">
        <v>54</v>
      </c>
      <c r="E52" s="46"/>
      <c r="F52" s="133">
        <f>E52*C52</f>
        <v>0</v>
      </c>
      <c r="G52" s="50"/>
      <c r="H52" s="134">
        <f>F52+G52</f>
        <v>0</v>
      </c>
      <c r="I52" s="50"/>
      <c r="J52" s="134">
        <f>H52+I52</f>
        <v>0</v>
      </c>
      <c r="K52" s="50"/>
      <c r="L52" s="134">
        <f>K52*C52</f>
        <v>0</v>
      </c>
      <c r="M52" s="50"/>
      <c r="N52" s="134">
        <f>L52+M52</f>
        <v>0</v>
      </c>
      <c r="O52" s="134">
        <f>J52+N52</f>
        <v>0</v>
      </c>
      <c r="P52" s="190"/>
    </row>
    <row r="53" spans="1:16" s="42" customFormat="1" ht="140.1" customHeight="1">
      <c r="A53" s="73">
        <v>3.7</v>
      </c>
      <c r="B53" s="125" t="s">
        <v>47</v>
      </c>
      <c r="C53" s="49"/>
      <c r="D53" s="49"/>
      <c r="E53" s="46"/>
      <c r="F53" s="133"/>
      <c r="G53" s="50"/>
      <c r="H53" s="134"/>
      <c r="I53" s="50"/>
      <c r="J53" s="134"/>
      <c r="K53" s="50"/>
      <c r="L53" s="134"/>
      <c r="M53" s="50"/>
      <c r="N53" s="134"/>
      <c r="O53" s="134"/>
      <c r="P53" s="102" t="s">
        <v>84</v>
      </c>
    </row>
    <row r="54" spans="1:16" s="42" customFormat="1" ht="30" customHeight="1">
      <c r="A54" s="51" t="s">
        <v>20</v>
      </c>
      <c r="B54" s="52" t="s">
        <v>48</v>
      </c>
      <c r="C54" s="49">
        <f>650*1</f>
        <v>650</v>
      </c>
      <c r="D54" s="49" t="s">
        <v>49</v>
      </c>
      <c r="E54" s="46"/>
      <c r="F54" s="133">
        <f>E54*C54</f>
        <v>0</v>
      </c>
      <c r="G54" s="50"/>
      <c r="H54" s="134">
        <f>F54+G54</f>
        <v>0</v>
      </c>
      <c r="I54" s="50"/>
      <c r="J54" s="134">
        <f>H54+I54</f>
        <v>0</v>
      </c>
      <c r="K54" s="50"/>
      <c r="L54" s="134">
        <f>K54*C54</f>
        <v>0</v>
      </c>
      <c r="M54" s="50"/>
      <c r="N54" s="134">
        <f>L54+M54</f>
        <v>0</v>
      </c>
      <c r="O54" s="134">
        <f>J54+N54</f>
        <v>0</v>
      </c>
      <c r="P54" s="154"/>
    </row>
    <row r="55" spans="1:16" s="42" customFormat="1" ht="30" customHeight="1">
      <c r="A55" s="51" t="s">
        <v>24</v>
      </c>
      <c r="B55" s="65" t="s">
        <v>73</v>
      </c>
      <c r="C55" s="49">
        <v>32</v>
      </c>
      <c r="D55" s="49" t="s">
        <v>49</v>
      </c>
      <c r="E55" s="46"/>
      <c r="F55" s="133">
        <f>E55*C55</f>
        <v>0</v>
      </c>
      <c r="G55" s="50"/>
      <c r="H55" s="134">
        <f>F55+G55</f>
        <v>0</v>
      </c>
      <c r="I55" s="50"/>
      <c r="J55" s="134">
        <f>H55+I55</f>
        <v>0</v>
      </c>
      <c r="K55" s="50"/>
      <c r="L55" s="134">
        <f>K55*C55</f>
        <v>0</v>
      </c>
      <c r="M55" s="50"/>
      <c r="N55" s="134">
        <f>L55+M55</f>
        <v>0</v>
      </c>
      <c r="O55" s="134">
        <f>J55+N55</f>
        <v>0</v>
      </c>
      <c r="P55" s="154"/>
    </row>
    <row r="56" spans="1:16" s="42" customFormat="1" ht="91.5" customHeight="1">
      <c r="A56" s="73">
        <v>3.8</v>
      </c>
      <c r="B56" s="48" t="s">
        <v>50</v>
      </c>
      <c r="C56" s="49"/>
      <c r="D56" s="49"/>
      <c r="E56" s="46"/>
      <c r="F56" s="133"/>
      <c r="G56" s="50"/>
      <c r="H56" s="134"/>
      <c r="I56" s="50"/>
      <c r="J56" s="134"/>
      <c r="K56" s="50"/>
      <c r="L56" s="134"/>
      <c r="M56" s="50"/>
      <c r="N56" s="134"/>
      <c r="O56" s="134"/>
      <c r="P56" s="102" t="s">
        <v>84</v>
      </c>
    </row>
    <row r="57" spans="1:16" s="42" customFormat="1" ht="30" customHeight="1">
      <c r="A57" s="51" t="s">
        <v>20</v>
      </c>
      <c r="B57" s="52" t="s">
        <v>48</v>
      </c>
      <c r="C57" s="49">
        <f>(135+40)*1</f>
        <v>175</v>
      </c>
      <c r="D57" s="49" t="s">
        <v>49</v>
      </c>
      <c r="E57" s="46"/>
      <c r="F57" s="133">
        <f>E57*C57</f>
        <v>0</v>
      </c>
      <c r="G57" s="50"/>
      <c r="H57" s="134">
        <f>F57+G57</f>
        <v>0</v>
      </c>
      <c r="I57" s="50"/>
      <c r="J57" s="134">
        <f>H57+I57</f>
        <v>0</v>
      </c>
      <c r="K57" s="50"/>
      <c r="L57" s="134">
        <f>K57*C57</f>
        <v>0</v>
      </c>
      <c r="M57" s="50"/>
      <c r="N57" s="134">
        <f>L57+M57</f>
        <v>0</v>
      </c>
      <c r="O57" s="134">
        <f>J57+N57</f>
        <v>0</v>
      </c>
      <c r="P57" s="154"/>
    </row>
    <row r="58" spans="1:16" s="42" customFormat="1" ht="99.95" customHeight="1">
      <c r="A58" s="66">
        <v>3.9</v>
      </c>
      <c r="B58" s="48" t="s">
        <v>74</v>
      </c>
      <c r="C58" s="49"/>
      <c r="D58" s="49"/>
      <c r="E58" s="46"/>
      <c r="F58" s="133"/>
      <c r="G58" s="50"/>
      <c r="H58" s="134"/>
      <c r="I58" s="50"/>
      <c r="J58" s="134"/>
      <c r="K58" s="50"/>
      <c r="L58" s="134"/>
      <c r="M58" s="50"/>
      <c r="N58" s="134"/>
      <c r="O58" s="134"/>
      <c r="P58" s="154"/>
    </row>
    <row r="59" spans="1:16" s="42" customFormat="1" ht="30" customHeight="1">
      <c r="A59" s="51" t="s">
        <v>20</v>
      </c>
      <c r="B59" s="65" t="s">
        <v>73</v>
      </c>
      <c r="C59" s="49">
        <v>25</v>
      </c>
      <c r="D59" s="49" t="s">
        <v>49</v>
      </c>
      <c r="E59" s="46"/>
      <c r="F59" s="133">
        <f>E59*C59</f>
        <v>0</v>
      </c>
      <c r="G59" s="50"/>
      <c r="H59" s="134">
        <f>F59+G59</f>
        <v>0</v>
      </c>
      <c r="I59" s="50"/>
      <c r="J59" s="134">
        <f>H59+I59</f>
        <v>0</v>
      </c>
      <c r="K59" s="50"/>
      <c r="L59" s="134">
        <f>K59*C59</f>
        <v>0</v>
      </c>
      <c r="M59" s="50"/>
      <c r="N59" s="134">
        <f>L59+M59</f>
        <v>0</v>
      </c>
      <c r="O59" s="134">
        <f>J59+N59</f>
        <v>0</v>
      </c>
      <c r="P59" s="154"/>
    </row>
    <row r="60" spans="1:16" s="42" customFormat="1" ht="25.5" customHeight="1">
      <c r="A60" s="66">
        <v>4</v>
      </c>
      <c r="B60" s="43" t="s">
        <v>92</v>
      </c>
      <c r="C60" s="49"/>
      <c r="D60" s="51"/>
      <c r="E60" s="50"/>
      <c r="F60" s="134"/>
      <c r="G60" s="50"/>
      <c r="H60" s="134"/>
      <c r="I60" s="50"/>
      <c r="J60" s="134"/>
      <c r="K60" s="50"/>
      <c r="L60" s="134"/>
      <c r="M60" s="50"/>
      <c r="N60" s="134"/>
      <c r="O60" s="134"/>
      <c r="P60" s="74"/>
    </row>
    <row r="61" spans="1:16" s="42" customFormat="1" ht="65.099999999999994" customHeight="1">
      <c r="A61" s="96"/>
      <c r="B61" s="65" t="s">
        <v>93</v>
      </c>
      <c r="C61" s="49"/>
      <c r="D61" s="49"/>
      <c r="E61" s="46"/>
      <c r="F61" s="133"/>
      <c r="G61" s="50"/>
      <c r="H61" s="134"/>
      <c r="I61" s="50"/>
      <c r="J61" s="134"/>
      <c r="K61" s="50"/>
      <c r="L61" s="134"/>
      <c r="M61" s="50"/>
      <c r="N61" s="134"/>
      <c r="O61" s="134"/>
      <c r="P61" s="154"/>
    </row>
    <row r="62" spans="1:16" s="42" customFormat="1" ht="24" customHeight="1">
      <c r="A62" s="96"/>
      <c r="B62" s="65" t="s">
        <v>117</v>
      </c>
      <c r="C62" s="49"/>
      <c r="D62" s="49"/>
      <c r="E62" s="46"/>
      <c r="F62" s="133"/>
      <c r="G62" s="50"/>
      <c r="H62" s="134"/>
      <c r="I62" s="50"/>
      <c r="J62" s="134"/>
      <c r="K62" s="50"/>
      <c r="L62" s="134"/>
      <c r="M62" s="50"/>
      <c r="N62" s="134"/>
      <c r="O62" s="134"/>
      <c r="P62" s="154"/>
    </row>
    <row r="63" spans="1:16" s="42" customFormat="1" ht="24" customHeight="1">
      <c r="A63" s="96"/>
      <c r="B63" s="65" t="s">
        <v>103</v>
      </c>
      <c r="C63" s="49"/>
      <c r="D63" s="49"/>
      <c r="E63" s="46"/>
      <c r="F63" s="133"/>
      <c r="G63" s="50"/>
      <c r="H63" s="134"/>
      <c r="I63" s="50"/>
      <c r="J63" s="134"/>
      <c r="K63" s="50"/>
      <c r="L63" s="134"/>
      <c r="M63" s="50"/>
      <c r="N63" s="134"/>
      <c r="O63" s="134"/>
      <c r="P63" s="154"/>
    </row>
    <row r="64" spans="1:16" s="42" customFormat="1" ht="24" customHeight="1">
      <c r="A64" s="96"/>
      <c r="B64" s="65" t="s">
        <v>108</v>
      </c>
      <c r="C64" s="49"/>
      <c r="D64" s="49"/>
      <c r="E64" s="46"/>
      <c r="F64" s="133"/>
      <c r="G64" s="50"/>
      <c r="H64" s="134"/>
      <c r="I64" s="50"/>
      <c r="J64" s="134"/>
      <c r="K64" s="50"/>
      <c r="L64" s="134"/>
      <c r="M64" s="50"/>
      <c r="N64" s="134"/>
      <c r="O64" s="134"/>
      <c r="P64" s="154"/>
    </row>
    <row r="65" spans="1:16" s="42" customFormat="1" ht="24" customHeight="1">
      <c r="A65" s="96"/>
      <c r="B65" s="65" t="s">
        <v>118</v>
      </c>
      <c r="C65" s="49"/>
      <c r="D65" s="49"/>
      <c r="E65" s="46"/>
      <c r="F65" s="133"/>
      <c r="G65" s="50"/>
      <c r="H65" s="134"/>
      <c r="I65" s="50"/>
      <c r="J65" s="134"/>
      <c r="K65" s="50"/>
      <c r="L65" s="134"/>
      <c r="M65" s="50"/>
      <c r="N65" s="134"/>
      <c r="O65" s="134"/>
      <c r="P65" s="154"/>
    </row>
    <row r="66" spans="1:16" s="42" customFormat="1" ht="27.75" customHeight="1">
      <c r="A66" s="96"/>
      <c r="B66" s="65" t="s">
        <v>104</v>
      </c>
      <c r="C66" s="49"/>
      <c r="D66" s="49"/>
      <c r="E66" s="46"/>
      <c r="F66" s="133"/>
      <c r="G66" s="50"/>
      <c r="H66" s="134"/>
      <c r="I66" s="50"/>
      <c r="J66" s="134"/>
      <c r="K66" s="50"/>
      <c r="L66" s="134"/>
      <c r="M66" s="50"/>
      <c r="N66" s="134"/>
      <c r="O66" s="134"/>
      <c r="P66" s="154"/>
    </row>
    <row r="67" spans="1:16" s="42" customFormat="1" ht="27.75" customHeight="1">
      <c r="A67" s="96"/>
      <c r="B67" s="65" t="s">
        <v>105</v>
      </c>
      <c r="C67" s="49"/>
      <c r="D67" s="49"/>
      <c r="E67" s="46"/>
      <c r="F67" s="133"/>
      <c r="G67" s="50"/>
      <c r="H67" s="134"/>
      <c r="I67" s="50"/>
      <c r="J67" s="134"/>
      <c r="K67" s="50"/>
      <c r="L67" s="134"/>
      <c r="M67" s="50"/>
      <c r="N67" s="134"/>
      <c r="O67" s="134"/>
      <c r="P67" s="154"/>
    </row>
    <row r="68" spans="1:16" s="42" customFormat="1" ht="27.75" customHeight="1">
      <c r="A68" s="96"/>
      <c r="B68" s="65" t="s">
        <v>106</v>
      </c>
      <c r="C68" s="49"/>
      <c r="D68" s="49"/>
      <c r="E68" s="46"/>
      <c r="F68" s="133"/>
      <c r="G68" s="50"/>
      <c r="H68" s="134"/>
      <c r="I68" s="50"/>
      <c r="J68" s="134"/>
      <c r="K68" s="50"/>
      <c r="L68" s="134"/>
      <c r="M68" s="50"/>
      <c r="N68" s="134"/>
      <c r="O68" s="134"/>
      <c r="P68" s="154"/>
    </row>
    <row r="69" spans="1:16" s="42" customFormat="1" ht="27.75" customHeight="1">
      <c r="A69" s="96"/>
      <c r="B69" s="65" t="s">
        <v>107</v>
      </c>
      <c r="C69" s="49"/>
      <c r="D69" s="49"/>
      <c r="E69" s="46"/>
      <c r="F69" s="133"/>
      <c r="G69" s="50"/>
      <c r="H69" s="134"/>
      <c r="I69" s="50"/>
      <c r="J69" s="134"/>
      <c r="K69" s="50"/>
      <c r="L69" s="134"/>
      <c r="M69" s="50"/>
      <c r="N69" s="134"/>
      <c r="O69" s="134"/>
      <c r="P69" s="154"/>
    </row>
    <row r="70" spans="1:16" s="42" customFormat="1" ht="27.75" customHeight="1">
      <c r="A70" s="66">
        <v>4.0999999999999996</v>
      </c>
      <c r="B70" s="43" t="s">
        <v>109</v>
      </c>
      <c r="C70" s="49"/>
      <c r="D70" s="51"/>
      <c r="E70" s="50"/>
      <c r="F70" s="134"/>
      <c r="G70" s="50"/>
      <c r="H70" s="134"/>
      <c r="I70" s="50"/>
      <c r="J70" s="134"/>
      <c r="K70" s="50"/>
      <c r="L70" s="134"/>
      <c r="M70" s="50"/>
      <c r="N70" s="134"/>
      <c r="O70" s="134"/>
      <c r="P70" s="74"/>
    </row>
    <row r="71" spans="1:16" s="42" customFormat="1" ht="45" customHeight="1">
      <c r="A71" s="126"/>
      <c r="B71" s="75" t="s">
        <v>141</v>
      </c>
      <c r="C71" s="155">
        <v>12</v>
      </c>
      <c r="D71" s="141" t="s">
        <v>54</v>
      </c>
      <c r="E71" s="69"/>
      <c r="F71" s="136">
        <f>E71*C71</f>
        <v>0</v>
      </c>
      <c r="G71" s="70"/>
      <c r="H71" s="137">
        <f>F71+G71</f>
        <v>0</v>
      </c>
      <c r="I71" s="70"/>
      <c r="J71" s="137">
        <f>H71+I71</f>
        <v>0</v>
      </c>
      <c r="K71" s="70"/>
      <c r="L71" s="137">
        <f>K71*C71</f>
        <v>0</v>
      </c>
      <c r="M71" s="70"/>
      <c r="N71" s="137">
        <f>L71+M71</f>
        <v>0</v>
      </c>
      <c r="O71" s="137">
        <f>J71+N71</f>
        <v>0</v>
      </c>
      <c r="P71" s="89"/>
    </row>
    <row r="72" spans="1:16" s="42" customFormat="1" ht="25.5" customHeight="1">
      <c r="A72" s="156">
        <v>4.2</v>
      </c>
      <c r="B72" s="150" t="s">
        <v>138</v>
      </c>
      <c r="C72" s="157"/>
      <c r="D72" s="151"/>
      <c r="E72" s="158"/>
      <c r="F72" s="159"/>
      <c r="G72" s="158"/>
      <c r="H72" s="159"/>
      <c r="I72" s="158"/>
      <c r="J72" s="159"/>
      <c r="K72" s="158"/>
      <c r="L72" s="159"/>
      <c r="M72" s="158"/>
      <c r="N72" s="159"/>
      <c r="O72" s="140"/>
      <c r="P72" s="160"/>
    </row>
    <row r="73" spans="1:16" s="42" customFormat="1" ht="57.75" customHeight="1">
      <c r="A73" s="143"/>
      <c r="B73" s="145" t="s">
        <v>139</v>
      </c>
      <c r="C73" s="142">
        <v>13</v>
      </c>
      <c r="D73" s="132" t="s">
        <v>54</v>
      </c>
      <c r="E73" s="46"/>
      <c r="F73" s="133">
        <f>E73*C73</f>
        <v>0</v>
      </c>
      <c r="G73" s="50"/>
      <c r="H73" s="134">
        <f>F73+G73</f>
        <v>0</v>
      </c>
      <c r="I73" s="50"/>
      <c r="J73" s="134">
        <f>H73+I73</f>
        <v>0</v>
      </c>
      <c r="K73" s="50"/>
      <c r="L73" s="134">
        <f>K73*C73</f>
        <v>0</v>
      </c>
      <c r="M73" s="50"/>
      <c r="N73" s="134">
        <f>L73+M73</f>
        <v>0</v>
      </c>
      <c r="O73" s="134">
        <f>J73+N73</f>
        <v>0</v>
      </c>
      <c r="P73" s="154"/>
    </row>
    <row r="74" spans="1:16" s="42" customFormat="1" ht="22.5" customHeight="1">
      <c r="A74" s="66">
        <v>4.3</v>
      </c>
      <c r="B74" s="43" t="s">
        <v>94</v>
      </c>
      <c r="C74" s="49"/>
      <c r="D74" s="51"/>
      <c r="E74" s="50"/>
      <c r="F74" s="134"/>
      <c r="G74" s="50"/>
      <c r="H74" s="134"/>
      <c r="I74" s="50"/>
      <c r="J74" s="134"/>
      <c r="K74" s="50"/>
      <c r="L74" s="134"/>
      <c r="M74" s="50"/>
      <c r="N74" s="134"/>
      <c r="O74" s="134"/>
      <c r="P74" s="74"/>
    </row>
    <row r="75" spans="1:16" s="42" customFormat="1" ht="47.25" customHeight="1">
      <c r="A75" s="56"/>
      <c r="B75" s="48" t="s">
        <v>142</v>
      </c>
      <c r="C75" s="142">
        <v>8</v>
      </c>
      <c r="D75" s="132" t="s">
        <v>54</v>
      </c>
      <c r="E75" s="46"/>
      <c r="F75" s="133">
        <f>E75*C75</f>
        <v>0</v>
      </c>
      <c r="G75" s="50"/>
      <c r="H75" s="134">
        <f>F75+G75</f>
        <v>0</v>
      </c>
      <c r="I75" s="50"/>
      <c r="J75" s="134">
        <f>H75+I75</f>
        <v>0</v>
      </c>
      <c r="K75" s="50"/>
      <c r="L75" s="134">
        <f>K75*C75</f>
        <v>0</v>
      </c>
      <c r="M75" s="50"/>
      <c r="N75" s="134">
        <f>L75+M75</f>
        <v>0</v>
      </c>
      <c r="O75" s="134">
        <f>J75+N75</f>
        <v>0</v>
      </c>
      <c r="P75" s="154"/>
    </row>
    <row r="76" spans="1:16" s="42" customFormat="1" ht="22.5" customHeight="1">
      <c r="A76" s="66">
        <v>4.4000000000000004</v>
      </c>
      <c r="B76" s="144" t="s">
        <v>110</v>
      </c>
      <c r="C76" s="49"/>
      <c r="D76" s="49"/>
      <c r="E76" s="46"/>
      <c r="F76" s="133"/>
      <c r="G76" s="50"/>
      <c r="H76" s="134"/>
      <c r="I76" s="50"/>
      <c r="J76" s="134"/>
      <c r="K76" s="50"/>
      <c r="L76" s="134"/>
      <c r="M76" s="50"/>
      <c r="N76" s="134"/>
      <c r="O76" s="134"/>
      <c r="P76" s="154"/>
    </row>
    <row r="77" spans="1:16" s="42" customFormat="1" ht="47.25" customHeight="1">
      <c r="A77" s="56"/>
      <c r="B77" s="145" t="s">
        <v>143</v>
      </c>
      <c r="C77" s="142">
        <v>1</v>
      </c>
      <c r="D77" s="132" t="s">
        <v>54</v>
      </c>
      <c r="E77" s="46"/>
      <c r="F77" s="133">
        <f>E77*C77</f>
        <v>0</v>
      </c>
      <c r="G77" s="50"/>
      <c r="H77" s="134">
        <f>F77+G77</f>
        <v>0</v>
      </c>
      <c r="I77" s="50"/>
      <c r="J77" s="134">
        <f>H77+I77</f>
        <v>0</v>
      </c>
      <c r="K77" s="50"/>
      <c r="L77" s="134">
        <f>K77*C77</f>
        <v>0</v>
      </c>
      <c r="M77" s="50"/>
      <c r="N77" s="134">
        <f>L77+M77</f>
        <v>0</v>
      </c>
      <c r="O77" s="134">
        <f>J77+N77</f>
        <v>0</v>
      </c>
      <c r="P77" s="154"/>
    </row>
    <row r="78" spans="1:16" s="42" customFormat="1" ht="20.25" customHeight="1">
      <c r="A78" s="66">
        <v>4.5</v>
      </c>
      <c r="B78" s="43" t="s">
        <v>111</v>
      </c>
      <c r="C78" s="49"/>
      <c r="D78" s="51"/>
      <c r="E78" s="50"/>
      <c r="F78" s="134"/>
      <c r="G78" s="50"/>
      <c r="H78" s="134"/>
      <c r="I78" s="50"/>
      <c r="J78" s="134"/>
      <c r="K78" s="50"/>
      <c r="L78" s="134"/>
      <c r="M78" s="50"/>
      <c r="N78" s="134"/>
      <c r="O78" s="134"/>
      <c r="P78" s="74"/>
    </row>
    <row r="79" spans="1:16" s="42" customFormat="1" ht="126.75" customHeight="1">
      <c r="A79" s="96"/>
      <c r="B79" s="65" t="s">
        <v>157</v>
      </c>
      <c r="C79" s="49"/>
      <c r="D79" s="49"/>
      <c r="E79" s="46"/>
      <c r="F79" s="133"/>
      <c r="G79" s="50"/>
      <c r="H79" s="134"/>
      <c r="I79" s="50"/>
      <c r="J79" s="134"/>
      <c r="K79" s="50"/>
      <c r="L79" s="134"/>
      <c r="M79" s="50"/>
      <c r="N79" s="134"/>
      <c r="O79" s="134"/>
      <c r="P79" s="154" t="s">
        <v>82</v>
      </c>
    </row>
    <row r="80" spans="1:16" s="42" customFormat="1" ht="30.75" customHeight="1">
      <c r="A80" s="51" t="s">
        <v>20</v>
      </c>
      <c r="B80" s="52" t="s">
        <v>81</v>
      </c>
      <c r="C80" s="49">
        <v>6</v>
      </c>
      <c r="D80" s="132" t="s">
        <v>54</v>
      </c>
      <c r="E80" s="46"/>
      <c r="F80" s="133">
        <f>E80*C80</f>
        <v>0</v>
      </c>
      <c r="G80" s="50"/>
      <c r="H80" s="134">
        <f>F80+G80</f>
        <v>0</v>
      </c>
      <c r="I80" s="50"/>
      <c r="J80" s="134">
        <f>H80+I80</f>
        <v>0</v>
      </c>
      <c r="K80" s="50"/>
      <c r="L80" s="134">
        <f>K80*C80</f>
        <v>0</v>
      </c>
      <c r="M80" s="50"/>
      <c r="N80" s="134">
        <f>L80+M80</f>
        <v>0</v>
      </c>
      <c r="O80" s="134">
        <f>J80+N80</f>
        <v>0</v>
      </c>
      <c r="P80" s="154"/>
    </row>
    <row r="81" spans="1:16" s="42" customFormat="1" ht="30.75" customHeight="1">
      <c r="A81" s="51" t="s">
        <v>24</v>
      </c>
      <c r="B81" s="52" t="s">
        <v>154</v>
      </c>
      <c r="C81" s="49">
        <v>2</v>
      </c>
      <c r="D81" s="132" t="s">
        <v>54</v>
      </c>
      <c r="E81" s="46"/>
      <c r="F81" s="133">
        <f>E81*C81</f>
        <v>0</v>
      </c>
      <c r="G81" s="50"/>
      <c r="H81" s="134">
        <f>F81+G81</f>
        <v>0</v>
      </c>
      <c r="I81" s="50"/>
      <c r="J81" s="134">
        <f>H81+I81</f>
        <v>0</v>
      </c>
      <c r="K81" s="50"/>
      <c r="L81" s="134">
        <f>K81*C81</f>
        <v>0</v>
      </c>
      <c r="M81" s="50"/>
      <c r="N81" s="134">
        <f>L81+M81</f>
        <v>0</v>
      </c>
      <c r="O81" s="134">
        <f>J81+N81</f>
        <v>0</v>
      </c>
      <c r="P81" s="154"/>
    </row>
    <row r="82" spans="1:16" s="42" customFormat="1" ht="20.25" customHeight="1">
      <c r="A82" s="66">
        <v>4.5999999999999996</v>
      </c>
      <c r="B82" s="43" t="s">
        <v>155</v>
      </c>
      <c r="C82" s="49"/>
      <c r="D82" s="51"/>
      <c r="E82" s="50"/>
      <c r="F82" s="134"/>
      <c r="G82" s="50"/>
      <c r="H82" s="134"/>
      <c r="I82" s="50"/>
      <c r="J82" s="134"/>
      <c r="K82" s="50"/>
      <c r="L82" s="134"/>
      <c r="M82" s="50"/>
      <c r="N82" s="134"/>
      <c r="O82" s="134"/>
      <c r="P82" s="74"/>
    </row>
    <row r="83" spans="1:16" s="42" customFormat="1" ht="108" customHeight="1">
      <c r="A83" s="96"/>
      <c r="B83" s="65" t="s">
        <v>156</v>
      </c>
      <c r="C83" s="49"/>
      <c r="D83" s="49"/>
      <c r="E83" s="46"/>
      <c r="F83" s="133"/>
      <c r="G83" s="50"/>
      <c r="H83" s="134"/>
      <c r="I83" s="50"/>
      <c r="J83" s="134"/>
      <c r="K83" s="50"/>
      <c r="L83" s="134"/>
      <c r="M83" s="50"/>
      <c r="N83" s="134"/>
      <c r="O83" s="134"/>
      <c r="P83" s="154" t="s">
        <v>82</v>
      </c>
    </row>
    <row r="84" spans="1:16" s="42" customFormat="1" ht="30.75" customHeight="1">
      <c r="A84" s="51" t="s">
        <v>20</v>
      </c>
      <c r="B84" s="52" t="s">
        <v>81</v>
      </c>
      <c r="C84" s="49">
        <v>6</v>
      </c>
      <c r="D84" s="132" t="s">
        <v>54</v>
      </c>
      <c r="E84" s="46"/>
      <c r="F84" s="133">
        <f>E84*C84</f>
        <v>0</v>
      </c>
      <c r="G84" s="50"/>
      <c r="H84" s="134">
        <f>F84+G84</f>
        <v>0</v>
      </c>
      <c r="I84" s="50"/>
      <c r="J84" s="134">
        <f>H84+I84</f>
        <v>0</v>
      </c>
      <c r="K84" s="50"/>
      <c r="L84" s="134">
        <f>K84*C84</f>
        <v>0</v>
      </c>
      <c r="M84" s="50"/>
      <c r="N84" s="134">
        <f>L84+M84</f>
        <v>0</v>
      </c>
      <c r="O84" s="134">
        <f>J84+N84</f>
        <v>0</v>
      </c>
      <c r="P84" s="154"/>
    </row>
    <row r="85" spans="1:16" s="42" customFormat="1" ht="30.75" customHeight="1">
      <c r="A85" s="51" t="s">
        <v>24</v>
      </c>
      <c r="B85" s="52" t="s">
        <v>154</v>
      </c>
      <c r="C85" s="49">
        <v>2</v>
      </c>
      <c r="D85" s="132" t="s">
        <v>54</v>
      </c>
      <c r="E85" s="46"/>
      <c r="F85" s="133">
        <f>E85*C85</f>
        <v>0</v>
      </c>
      <c r="G85" s="50"/>
      <c r="H85" s="134">
        <f>F85+G85</f>
        <v>0</v>
      </c>
      <c r="I85" s="50"/>
      <c r="J85" s="134">
        <f>H85+I85</f>
        <v>0</v>
      </c>
      <c r="K85" s="50"/>
      <c r="L85" s="134">
        <f>K85*C85</f>
        <v>0</v>
      </c>
      <c r="M85" s="50"/>
      <c r="N85" s="134">
        <f>L85+M85</f>
        <v>0</v>
      </c>
      <c r="O85" s="134">
        <f>J85+N85</f>
        <v>0</v>
      </c>
      <c r="P85" s="154"/>
    </row>
    <row r="86" spans="1:16" s="92" customFormat="1" ht="30" customHeight="1">
      <c r="A86" s="66">
        <v>4.7</v>
      </c>
      <c r="B86" s="43" t="s">
        <v>88</v>
      </c>
      <c r="C86" s="49"/>
      <c r="D86" s="51"/>
      <c r="E86" s="50"/>
      <c r="F86" s="134"/>
      <c r="G86" s="50"/>
      <c r="H86" s="134"/>
      <c r="I86" s="50"/>
      <c r="J86" s="134"/>
      <c r="K86" s="50"/>
      <c r="L86" s="134"/>
      <c r="M86" s="50"/>
      <c r="N86" s="134"/>
      <c r="O86" s="134"/>
      <c r="P86" s="74"/>
    </row>
    <row r="87" spans="1:16" s="92" customFormat="1" ht="48.75" customHeight="1">
      <c r="A87" s="56"/>
      <c r="B87" s="145" t="s">
        <v>122</v>
      </c>
      <c r="C87" s="49">
        <v>8</v>
      </c>
      <c r="D87" s="132" t="s">
        <v>54</v>
      </c>
      <c r="E87" s="46"/>
      <c r="F87" s="133">
        <f>E87*C87</f>
        <v>0</v>
      </c>
      <c r="G87" s="50"/>
      <c r="H87" s="134">
        <f>F87+G87</f>
        <v>0</v>
      </c>
      <c r="I87" s="50"/>
      <c r="J87" s="134">
        <f>H87+I87</f>
        <v>0</v>
      </c>
      <c r="K87" s="50"/>
      <c r="L87" s="134">
        <f>K87*C87</f>
        <v>0</v>
      </c>
      <c r="M87" s="50"/>
      <c r="N87" s="134">
        <f>L87+M87</f>
        <v>0</v>
      </c>
      <c r="O87" s="134">
        <f>J87+N87</f>
        <v>0</v>
      </c>
      <c r="P87" s="154"/>
    </row>
    <row r="88" spans="1:16" s="42" customFormat="1" ht="25.5" customHeight="1">
      <c r="A88" s="56" t="s">
        <v>20</v>
      </c>
      <c r="B88" s="145" t="s">
        <v>119</v>
      </c>
      <c r="C88" s="49"/>
      <c r="D88" s="49"/>
      <c r="E88" s="46"/>
      <c r="F88" s="133"/>
      <c r="G88" s="50"/>
      <c r="H88" s="134"/>
      <c r="I88" s="50"/>
      <c r="J88" s="134"/>
      <c r="K88" s="50"/>
      <c r="L88" s="134"/>
      <c r="M88" s="50"/>
      <c r="N88" s="134"/>
      <c r="O88" s="134"/>
      <c r="P88" s="154"/>
    </row>
    <row r="89" spans="1:16" s="42" customFormat="1" ht="26.25" customHeight="1">
      <c r="A89" s="56" t="s">
        <v>24</v>
      </c>
      <c r="B89" s="145" t="s">
        <v>120</v>
      </c>
      <c r="C89" s="49"/>
      <c r="D89" s="49"/>
      <c r="E89" s="46"/>
      <c r="F89" s="133"/>
      <c r="G89" s="50"/>
      <c r="H89" s="134"/>
      <c r="I89" s="50"/>
      <c r="J89" s="134"/>
      <c r="K89" s="50"/>
      <c r="L89" s="134"/>
      <c r="M89" s="50"/>
      <c r="N89" s="134"/>
      <c r="O89" s="134"/>
      <c r="P89" s="154"/>
    </row>
    <row r="90" spans="1:16" s="42" customFormat="1" ht="21.75" customHeight="1">
      <c r="A90" s="56" t="s">
        <v>26</v>
      </c>
      <c r="B90" s="145" t="s">
        <v>121</v>
      </c>
      <c r="C90" s="49"/>
      <c r="D90" s="49"/>
      <c r="E90" s="46"/>
      <c r="F90" s="133"/>
      <c r="G90" s="50"/>
      <c r="H90" s="134"/>
      <c r="I90" s="50"/>
      <c r="J90" s="134"/>
      <c r="K90" s="50"/>
      <c r="L90" s="134"/>
      <c r="M90" s="50"/>
      <c r="N90" s="134"/>
      <c r="O90" s="134"/>
      <c r="P90" s="154"/>
    </row>
    <row r="91" spans="1:16" s="42" customFormat="1" ht="22.5" customHeight="1">
      <c r="A91" s="66">
        <v>4.8</v>
      </c>
      <c r="B91" s="43" t="s">
        <v>95</v>
      </c>
      <c r="C91" s="49"/>
      <c r="D91" s="51"/>
      <c r="E91" s="50"/>
      <c r="F91" s="134"/>
      <c r="G91" s="50"/>
      <c r="H91" s="134"/>
      <c r="I91" s="50"/>
      <c r="J91" s="134"/>
      <c r="K91" s="50"/>
      <c r="L91" s="134"/>
      <c r="M91" s="50"/>
      <c r="N91" s="134"/>
      <c r="O91" s="134"/>
      <c r="P91" s="74"/>
    </row>
    <row r="92" spans="1:16" s="42" customFormat="1" ht="104.25" customHeight="1">
      <c r="A92" s="56"/>
      <c r="B92" s="48" t="s">
        <v>123</v>
      </c>
      <c r="C92" s="49">
        <v>16</v>
      </c>
      <c r="D92" s="132" t="s">
        <v>54</v>
      </c>
      <c r="E92" s="46"/>
      <c r="F92" s="133">
        <f>E92*C92</f>
        <v>0</v>
      </c>
      <c r="G92" s="50"/>
      <c r="H92" s="134">
        <f>F92+G92</f>
        <v>0</v>
      </c>
      <c r="I92" s="50"/>
      <c r="J92" s="134">
        <f>H92+I92</f>
        <v>0</v>
      </c>
      <c r="K92" s="50"/>
      <c r="L92" s="134">
        <f>K92*C92</f>
        <v>0</v>
      </c>
      <c r="M92" s="50"/>
      <c r="N92" s="134">
        <f>L92+M92</f>
        <v>0</v>
      </c>
      <c r="O92" s="134">
        <f>J92+N92</f>
        <v>0</v>
      </c>
      <c r="P92" s="154"/>
    </row>
    <row r="93" spans="1:16" s="42" customFormat="1" ht="22.5" customHeight="1">
      <c r="A93" s="66">
        <v>4.9000000000000004</v>
      </c>
      <c r="B93" s="43" t="s">
        <v>96</v>
      </c>
      <c r="C93" s="49"/>
      <c r="D93" s="51"/>
      <c r="E93" s="50"/>
      <c r="F93" s="134"/>
      <c r="G93" s="50"/>
      <c r="H93" s="134"/>
      <c r="I93" s="50"/>
      <c r="J93" s="134"/>
      <c r="K93" s="50"/>
      <c r="L93" s="134"/>
      <c r="M93" s="50"/>
      <c r="N93" s="134"/>
      <c r="O93" s="134"/>
      <c r="P93" s="74"/>
    </row>
    <row r="94" spans="1:16" s="42" customFormat="1" ht="72.75" customHeight="1">
      <c r="A94" s="110"/>
      <c r="B94" s="111" t="s">
        <v>124</v>
      </c>
      <c r="C94" s="76">
        <v>8</v>
      </c>
      <c r="D94" s="141" t="s">
        <v>54</v>
      </c>
      <c r="E94" s="69"/>
      <c r="F94" s="136">
        <f>E94*C94</f>
        <v>0</v>
      </c>
      <c r="G94" s="70"/>
      <c r="H94" s="137">
        <f>F94+G94</f>
        <v>0</v>
      </c>
      <c r="I94" s="70"/>
      <c r="J94" s="137">
        <f>H94+I94</f>
        <v>0</v>
      </c>
      <c r="K94" s="70"/>
      <c r="L94" s="137">
        <f>K94*C94</f>
        <v>0</v>
      </c>
      <c r="M94" s="70"/>
      <c r="N94" s="137">
        <f>L94+M94</f>
        <v>0</v>
      </c>
      <c r="O94" s="137">
        <f>J94+N94</f>
        <v>0</v>
      </c>
      <c r="P94" s="89"/>
    </row>
    <row r="95" spans="1:16" s="42" customFormat="1" ht="22.5" customHeight="1">
      <c r="A95" s="56">
        <v>4.0999999999999996</v>
      </c>
      <c r="B95" s="43" t="s">
        <v>97</v>
      </c>
      <c r="C95" s="49"/>
      <c r="D95" s="51"/>
      <c r="E95" s="50"/>
      <c r="F95" s="134"/>
      <c r="G95" s="50"/>
      <c r="H95" s="134"/>
      <c r="I95" s="50"/>
      <c r="J95" s="134"/>
      <c r="K95" s="50"/>
      <c r="L95" s="134"/>
      <c r="M95" s="50"/>
      <c r="N95" s="134"/>
      <c r="O95" s="134"/>
      <c r="P95" s="74"/>
    </row>
    <row r="96" spans="1:16" s="42" customFormat="1" ht="57" customHeight="1">
      <c r="A96" s="56"/>
      <c r="B96" s="48" t="s">
        <v>125</v>
      </c>
      <c r="C96" s="49">
        <v>8</v>
      </c>
      <c r="D96" s="132" t="s">
        <v>54</v>
      </c>
      <c r="E96" s="46"/>
      <c r="F96" s="133">
        <f>E96*C96</f>
        <v>0</v>
      </c>
      <c r="G96" s="50"/>
      <c r="H96" s="134">
        <f>F96+G96</f>
        <v>0</v>
      </c>
      <c r="I96" s="50"/>
      <c r="J96" s="134">
        <f>H96+I96</f>
        <v>0</v>
      </c>
      <c r="K96" s="50"/>
      <c r="L96" s="134">
        <f>K96*C96</f>
        <v>0</v>
      </c>
      <c r="M96" s="50"/>
      <c r="N96" s="134">
        <f>L96+M96</f>
        <v>0</v>
      </c>
      <c r="O96" s="134">
        <f>J96+N96</f>
        <v>0</v>
      </c>
      <c r="P96" s="67"/>
    </row>
    <row r="97" spans="1:16" s="42" customFormat="1" ht="22.5" customHeight="1">
      <c r="A97" s="56">
        <v>4.1100000000000003</v>
      </c>
      <c r="B97" s="43" t="s">
        <v>98</v>
      </c>
      <c r="C97" s="49"/>
      <c r="D97" s="51"/>
      <c r="E97" s="50"/>
      <c r="F97" s="134"/>
      <c r="G97" s="50"/>
      <c r="H97" s="134"/>
      <c r="I97" s="50"/>
      <c r="J97" s="134"/>
      <c r="K97" s="50"/>
      <c r="L97" s="134"/>
      <c r="M97" s="50"/>
      <c r="N97" s="134"/>
      <c r="O97" s="134"/>
      <c r="P97" s="74"/>
    </row>
    <row r="98" spans="1:16" s="42" customFormat="1" ht="56.25" customHeight="1">
      <c r="A98" s="56" t="s">
        <v>159</v>
      </c>
      <c r="B98" s="48" t="s">
        <v>126</v>
      </c>
      <c r="C98" s="49"/>
      <c r="D98" s="49"/>
      <c r="E98" s="46"/>
      <c r="F98" s="133"/>
      <c r="G98" s="50"/>
      <c r="H98" s="134"/>
      <c r="I98" s="50"/>
      <c r="J98" s="134"/>
      <c r="K98" s="50"/>
      <c r="L98" s="134"/>
      <c r="M98" s="50"/>
      <c r="N98" s="134"/>
      <c r="O98" s="134"/>
      <c r="P98" s="67"/>
    </row>
    <row r="99" spans="1:16" s="42" customFormat="1" ht="22.5" customHeight="1">
      <c r="A99" s="66"/>
      <c r="B99" s="55" t="s">
        <v>99</v>
      </c>
      <c r="C99" s="49">
        <v>5</v>
      </c>
      <c r="D99" s="132" t="s">
        <v>54</v>
      </c>
      <c r="E99" s="46"/>
      <c r="F99" s="133">
        <f>E99*C99</f>
        <v>0</v>
      </c>
      <c r="G99" s="50"/>
      <c r="H99" s="134">
        <f>F99+G99</f>
        <v>0</v>
      </c>
      <c r="I99" s="50"/>
      <c r="J99" s="134">
        <f>H99+I99</f>
        <v>0</v>
      </c>
      <c r="K99" s="50"/>
      <c r="L99" s="134">
        <f>K99*C99</f>
        <v>0</v>
      </c>
      <c r="M99" s="50"/>
      <c r="N99" s="134">
        <f>L99+M99</f>
        <v>0</v>
      </c>
      <c r="O99" s="134">
        <f>J99+N99</f>
        <v>0</v>
      </c>
      <c r="P99" s="67"/>
    </row>
    <row r="100" spans="1:16" s="42" customFormat="1" ht="57" customHeight="1">
      <c r="A100" s="56" t="s">
        <v>160</v>
      </c>
      <c r="B100" s="48" t="s">
        <v>137</v>
      </c>
      <c r="C100" s="49"/>
      <c r="D100" s="49"/>
      <c r="E100" s="46"/>
      <c r="F100" s="133"/>
      <c r="G100" s="50"/>
      <c r="H100" s="134"/>
      <c r="I100" s="50"/>
      <c r="J100" s="134"/>
      <c r="K100" s="50"/>
      <c r="L100" s="134"/>
      <c r="M100" s="50"/>
      <c r="N100" s="134"/>
      <c r="O100" s="134"/>
      <c r="P100" s="67"/>
    </row>
    <row r="101" spans="1:16" s="42" customFormat="1" ht="22.5" customHeight="1">
      <c r="A101" s="66"/>
      <c r="B101" s="145" t="s">
        <v>100</v>
      </c>
      <c r="C101" s="142">
        <v>5</v>
      </c>
      <c r="D101" s="132" t="s">
        <v>54</v>
      </c>
      <c r="E101" s="46"/>
      <c r="F101" s="133">
        <f>E101*C101</f>
        <v>0</v>
      </c>
      <c r="G101" s="50"/>
      <c r="H101" s="134">
        <f>F101+G101</f>
        <v>0</v>
      </c>
      <c r="I101" s="50"/>
      <c r="J101" s="134">
        <f>H101+I101</f>
        <v>0</v>
      </c>
      <c r="K101" s="50"/>
      <c r="L101" s="134">
        <f>K101*C101</f>
        <v>0</v>
      </c>
      <c r="M101" s="50"/>
      <c r="N101" s="134">
        <f>L101+M101</f>
        <v>0</v>
      </c>
      <c r="O101" s="134">
        <f>J101+N101</f>
        <v>0</v>
      </c>
      <c r="P101" s="67"/>
    </row>
    <row r="102" spans="1:16" s="42" customFormat="1" ht="58.5" customHeight="1">
      <c r="A102" s="56" t="s">
        <v>161</v>
      </c>
      <c r="B102" s="48" t="s">
        <v>127</v>
      </c>
      <c r="C102" s="49"/>
      <c r="D102" s="49"/>
      <c r="E102" s="46"/>
      <c r="F102" s="133"/>
      <c r="G102" s="50"/>
      <c r="H102" s="134"/>
      <c r="I102" s="50"/>
      <c r="J102" s="134"/>
      <c r="K102" s="50"/>
      <c r="L102" s="134"/>
      <c r="M102" s="50"/>
      <c r="N102" s="134"/>
      <c r="O102" s="134"/>
      <c r="P102" s="67"/>
    </row>
    <row r="103" spans="1:16" s="42" customFormat="1" ht="22.5" customHeight="1">
      <c r="A103" s="66"/>
      <c r="B103" s="145" t="s">
        <v>101</v>
      </c>
      <c r="C103" s="142">
        <v>2</v>
      </c>
      <c r="D103" s="132" t="s">
        <v>54</v>
      </c>
      <c r="E103" s="46"/>
      <c r="F103" s="133">
        <f t="shared" ref="F103:F107" si="12">E103*C103</f>
        <v>0</v>
      </c>
      <c r="G103" s="50"/>
      <c r="H103" s="134">
        <f t="shared" ref="H103:H107" si="13">F103+G103</f>
        <v>0</v>
      </c>
      <c r="I103" s="50"/>
      <c r="J103" s="134">
        <f t="shared" ref="J103:J107" si="14">H103+I103</f>
        <v>0</v>
      </c>
      <c r="K103" s="50"/>
      <c r="L103" s="134">
        <f t="shared" ref="L103:L107" si="15">K103*C103</f>
        <v>0</v>
      </c>
      <c r="M103" s="50"/>
      <c r="N103" s="134">
        <f t="shared" ref="N103:N107" si="16">L103+M103</f>
        <v>0</v>
      </c>
      <c r="O103" s="134">
        <f t="shared" ref="O103:O107" si="17">J103+N103</f>
        <v>0</v>
      </c>
      <c r="P103" s="67"/>
    </row>
    <row r="104" spans="1:16" s="42" customFormat="1" ht="24" customHeight="1">
      <c r="A104" s="66">
        <v>5</v>
      </c>
      <c r="B104" s="145" t="s">
        <v>128</v>
      </c>
      <c r="C104" s="146">
        <v>10</v>
      </c>
      <c r="D104" s="132" t="s">
        <v>54</v>
      </c>
      <c r="E104" s="46"/>
      <c r="F104" s="133">
        <f t="shared" si="12"/>
        <v>0</v>
      </c>
      <c r="G104" s="50"/>
      <c r="H104" s="134">
        <f t="shared" si="13"/>
        <v>0</v>
      </c>
      <c r="I104" s="50"/>
      <c r="J104" s="134">
        <f t="shared" si="14"/>
        <v>0</v>
      </c>
      <c r="K104" s="50"/>
      <c r="L104" s="134">
        <f t="shared" si="15"/>
        <v>0</v>
      </c>
      <c r="M104" s="50"/>
      <c r="N104" s="134">
        <f t="shared" si="16"/>
        <v>0</v>
      </c>
      <c r="O104" s="134">
        <f t="shared" si="17"/>
        <v>0</v>
      </c>
      <c r="P104" s="67"/>
    </row>
    <row r="105" spans="1:16" s="42" customFormat="1" ht="44.25" customHeight="1">
      <c r="A105" s="66">
        <v>6</v>
      </c>
      <c r="B105" s="48" t="s">
        <v>129</v>
      </c>
      <c r="C105" s="49">
        <v>8</v>
      </c>
      <c r="D105" s="132" t="s">
        <v>54</v>
      </c>
      <c r="E105" s="46"/>
      <c r="F105" s="133">
        <f t="shared" si="12"/>
        <v>0</v>
      </c>
      <c r="G105" s="50"/>
      <c r="H105" s="134">
        <f t="shared" si="13"/>
        <v>0</v>
      </c>
      <c r="I105" s="50"/>
      <c r="J105" s="134">
        <f t="shared" si="14"/>
        <v>0</v>
      </c>
      <c r="K105" s="50"/>
      <c r="L105" s="134">
        <f t="shared" si="15"/>
        <v>0</v>
      </c>
      <c r="M105" s="50"/>
      <c r="N105" s="134">
        <f t="shared" si="16"/>
        <v>0</v>
      </c>
      <c r="O105" s="134">
        <f t="shared" si="17"/>
        <v>0</v>
      </c>
      <c r="P105" s="67"/>
    </row>
    <row r="106" spans="1:16" s="42" customFormat="1" ht="45" customHeight="1">
      <c r="A106" s="66">
        <v>7</v>
      </c>
      <c r="B106" s="147" t="s">
        <v>102</v>
      </c>
      <c r="C106" s="142">
        <v>4</v>
      </c>
      <c r="D106" s="132" t="s">
        <v>54</v>
      </c>
      <c r="E106" s="46"/>
      <c r="F106" s="133">
        <f t="shared" si="12"/>
        <v>0</v>
      </c>
      <c r="G106" s="50"/>
      <c r="H106" s="134">
        <f t="shared" si="13"/>
        <v>0</v>
      </c>
      <c r="I106" s="50"/>
      <c r="J106" s="134">
        <f t="shared" si="14"/>
        <v>0</v>
      </c>
      <c r="K106" s="50"/>
      <c r="L106" s="134">
        <f t="shared" si="15"/>
        <v>0</v>
      </c>
      <c r="M106" s="50"/>
      <c r="N106" s="134">
        <f t="shared" si="16"/>
        <v>0</v>
      </c>
      <c r="O106" s="134">
        <f t="shared" si="17"/>
        <v>0</v>
      </c>
      <c r="P106" s="67"/>
    </row>
    <row r="107" spans="1:16" s="64" customFormat="1" ht="45" customHeight="1">
      <c r="A107" s="66">
        <v>8</v>
      </c>
      <c r="B107" s="147" t="s">
        <v>151</v>
      </c>
      <c r="C107" s="142">
        <v>1</v>
      </c>
      <c r="D107" s="132" t="s">
        <v>150</v>
      </c>
      <c r="E107" s="46"/>
      <c r="F107" s="133">
        <f t="shared" si="12"/>
        <v>0</v>
      </c>
      <c r="G107" s="50"/>
      <c r="H107" s="134">
        <f t="shared" si="13"/>
        <v>0</v>
      </c>
      <c r="I107" s="50"/>
      <c r="J107" s="134">
        <f t="shared" si="14"/>
        <v>0</v>
      </c>
      <c r="K107" s="50"/>
      <c r="L107" s="134">
        <f t="shared" si="15"/>
        <v>0</v>
      </c>
      <c r="M107" s="50"/>
      <c r="N107" s="134">
        <f t="shared" si="16"/>
        <v>0</v>
      </c>
      <c r="O107" s="134">
        <f t="shared" si="17"/>
        <v>0</v>
      </c>
      <c r="P107" s="67"/>
    </row>
    <row r="108" spans="1:16" s="42" customFormat="1" ht="22.5" customHeight="1">
      <c r="A108" s="66">
        <v>9</v>
      </c>
      <c r="B108" s="43" t="s">
        <v>75</v>
      </c>
      <c r="C108" s="49"/>
      <c r="D108" s="51"/>
      <c r="E108" s="50"/>
      <c r="F108" s="134"/>
      <c r="G108" s="50"/>
      <c r="H108" s="134"/>
      <c r="I108" s="50"/>
      <c r="J108" s="134"/>
      <c r="K108" s="50"/>
      <c r="L108" s="134"/>
      <c r="M108" s="50"/>
      <c r="N108" s="134"/>
      <c r="O108" s="134"/>
      <c r="P108" s="74"/>
    </row>
    <row r="109" spans="1:16" s="42" customFormat="1" ht="18" customHeight="1">
      <c r="A109" s="66">
        <v>9.1</v>
      </c>
      <c r="B109" s="148" t="s">
        <v>112</v>
      </c>
      <c r="C109" s="49"/>
      <c r="D109" s="51"/>
      <c r="E109" s="50"/>
      <c r="F109" s="134"/>
      <c r="G109" s="50"/>
      <c r="H109" s="134"/>
      <c r="I109" s="50"/>
      <c r="J109" s="134"/>
      <c r="K109" s="50"/>
      <c r="L109" s="134"/>
      <c r="M109" s="50"/>
      <c r="N109" s="134"/>
      <c r="O109" s="134"/>
      <c r="P109" s="74"/>
    </row>
    <row r="110" spans="1:16" s="42" customFormat="1" ht="121.5" customHeight="1">
      <c r="A110" s="66"/>
      <c r="B110" s="145" t="s">
        <v>148</v>
      </c>
      <c r="C110" s="49"/>
      <c r="D110" s="132"/>
      <c r="E110" s="50"/>
      <c r="F110" s="134"/>
      <c r="G110" s="50"/>
      <c r="H110" s="134"/>
      <c r="I110" s="50"/>
      <c r="J110" s="134"/>
      <c r="K110" s="50"/>
      <c r="L110" s="134"/>
      <c r="M110" s="50"/>
      <c r="N110" s="134"/>
      <c r="O110" s="134"/>
      <c r="P110" s="74"/>
    </row>
    <row r="111" spans="1:16" s="42" customFormat="1" ht="22.5" customHeight="1">
      <c r="A111" s="66" t="s">
        <v>20</v>
      </c>
      <c r="B111" s="55" t="s">
        <v>144</v>
      </c>
      <c r="C111" s="49">
        <v>1</v>
      </c>
      <c r="D111" s="132" t="s">
        <v>54</v>
      </c>
      <c r="E111" s="46"/>
      <c r="F111" s="133">
        <f>E111*C111</f>
        <v>0</v>
      </c>
      <c r="G111" s="50"/>
      <c r="H111" s="134">
        <f>F111+G111</f>
        <v>0</v>
      </c>
      <c r="I111" s="50"/>
      <c r="J111" s="134">
        <f>H111+I111</f>
        <v>0</v>
      </c>
      <c r="K111" s="50"/>
      <c r="L111" s="134">
        <f>K111*C111</f>
        <v>0</v>
      </c>
      <c r="M111" s="50"/>
      <c r="N111" s="134">
        <f>L111+M111</f>
        <v>0</v>
      </c>
      <c r="O111" s="134">
        <f>J111+N111</f>
        <v>0</v>
      </c>
      <c r="P111" s="67"/>
    </row>
    <row r="112" spans="1:16" s="42" customFormat="1" ht="22.5" customHeight="1">
      <c r="A112" s="66" t="s">
        <v>24</v>
      </c>
      <c r="B112" s="55" t="s">
        <v>145</v>
      </c>
      <c r="C112" s="49">
        <v>2</v>
      </c>
      <c r="D112" s="132" t="s">
        <v>54</v>
      </c>
      <c r="E112" s="46"/>
      <c r="F112" s="133">
        <f>E112*C112</f>
        <v>0</v>
      </c>
      <c r="G112" s="50"/>
      <c r="H112" s="134">
        <f>F112+G112</f>
        <v>0</v>
      </c>
      <c r="I112" s="50"/>
      <c r="J112" s="134">
        <f>H112+I112</f>
        <v>0</v>
      </c>
      <c r="K112" s="50"/>
      <c r="L112" s="134">
        <f>K112*C112</f>
        <v>0</v>
      </c>
      <c r="M112" s="50"/>
      <c r="N112" s="134">
        <f>L112+M112</f>
        <v>0</v>
      </c>
      <c r="O112" s="134">
        <f>J112+N112</f>
        <v>0</v>
      </c>
      <c r="P112" s="67"/>
    </row>
    <row r="113" spans="1:16" ht="18" customHeight="1">
      <c r="A113" s="90">
        <v>9.1999999999999993</v>
      </c>
      <c r="B113" s="144" t="s">
        <v>113</v>
      </c>
      <c r="C113" s="43"/>
      <c r="D113" s="43"/>
      <c r="E113" s="153"/>
      <c r="F113" s="119"/>
      <c r="G113" s="153"/>
      <c r="H113" s="119"/>
      <c r="I113" s="153"/>
      <c r="J113" s="119"/>
      <c r="K113" s="153"/>
      <c r="L113" s="119"/>
      <c r="M113" s="153"/>
      <c r="N113" s="119"/>
      <c r="O113" s="134"/>
      <c r="P113" s="80"/>
    </row>
    <row r="114" spans="1:16" ht="143.25" customHeight="1">
      <c r="A114" s="127"/>
      <c r="B114" s="149" t="s">
        <v>149</v>
      </c>
      <c r="C114" s="76">
        <v>2</v>
      </c>
      <c r="D114" s="141" t="s">
        <v>54</v>
      </c>
      <c r="E114" s="69"/>
      <c r="F114" s="136">
        <f>E114*C114</f>
        <v>0</v>
      </c>
      <c r="G114" s="70"/>
      <c r="H114" s="137">
        <f>F114+G114</f>
        <v>0</v>
      </c>
      <c r="I114" s="70"/>
      <c r="J114" s="137">
        <f>H114+I114</f>
        <v>0</v>
      </c>
      <c r="K114" s="70"/>
      <c r="L114" s="137">
        <f>K114*C114</f>
        <v>0</v>
      </c>
      <c r="M114" s="70"/>
      <c r="N114" s="137">
        <f>L114+M114</f>
        <v>0</v>
      </c>
      <c r="O114" s="137">
        <f>J114+N114</f>
        <v>0</v>
      </c>
      <c r="P114" s="128"/>
    </row>
    <row r="115" spans="1:16" s="42" customFormat="1" ht="34.5" customHeight="1">
      <c r="A115" s="81">
        <v>9.3000000000000007</v>
      </c>
      <c r="B115" s="150" t="s">
        <v>146</v>
      </c>
      <c r="C115" s="79"/>
      <c r="D115" s="151"/>
      <c r="E115" s="72"/>
      <c r="F115" s="140"/>
      <c r="G115" s="72"/>
      <c r="H115" s="140"/>
      <c r="I115" s="72"/>
      <c r="J115" s="140"/>
      <c r="K115" s="72"/>
      <c r="L115" s="140"/>
      <c r="M115" s="72"/>
      <c r="N115" s="140"/>
      <c r="O115" s="140"/>
      <c r="P115" s="101"/>
    </row>
    <row r="116" spans="1:16" s="42" customFormat="1" ht="101.25" customHeight="1">
      <c r="A116" s="66"/>
      <c r="B116" s="145" t="s">
        <v>114</v>
      </c>
      <c r="C116" s="49">
        <v>2</v>
      </c>
      <c r="D116" s="132" t="s">
        <v>54</v>
      </c>
      <c r="E116" s="46"/>
      <c r="F116" s="133">
        <f>E116*C116</f>
        <v>0</v>
      </c>
      <c r="G116" s="50"/>
      <c r="H116" s="134">
        <f>F116+G116</f>
        <v>0</v>
      </c>
      <c r="I116" s="50"/>
      <c r="J116" s="134">
        <f>H116+I116</f>
        <v>0</v>
      </c>
      <c r="K116" s="50"/>
      <c r="L116" s="134">
        <f>K116*C116</f>
        <v>0</v>
      </c>
      <c r="M116" s="50"/>
      <c r="N116" s="134">
        <f>L116+M116</f>
        <v>0</v>
      </c>
      <c r="O116" s="134">
        <f>J116+N116</f>
        <v>0</v>
      </c>
      <c r="P116" s="74"/>
    </row>
    <row r="117" spans="1:16" s="42" customFormat="1" ht="81.75" customHeight="1">
      <c r="A117" s="66"/>
      <c r="B117" s="147" t="s">
        <v>192</v>
      </c>
      <c r="C117" s="49"/>
      <c r="D117" s="51"/>
      <c r="E117" s="50"/>
      <c r="F117" s="134"/>
      <c r="G117" s="50"/>
      <c r="H117" s="134"/>
      <c r="I117" s="50"/>
      <c r="J117" s="134"/>
      <c r="K117" s="50"/>
      <c r="L117" s="134"/>
      <c r="M117" s="50"/>
      <c r="N117" s="134"/>
      <c r="O117" s="134"/>
      <c r="P117" s="74"/>
    </row>
    <row r="118" spans="1:16" s="42" customFormat="1" ht="30" customHeight="1">
      <c r="A118" s="73">
        <v>10</v>
      </c>
      <c r="B118" s="48" t="s">
        <v>52</v>
      </c>
      <c r="C118" s="49"/>
      <c r="D118" s="49"/>
      <c r="E118" s="46"/>
      <c r="F118" s="133"/>
      <c r="G118" s="50"/>
      <c r="H118" s="134"/>
      <c r="I118" s="50"/>
      <c r="J118" s="134"/>
      <c r="K118" s="50"/>
      <c r="L118" s="134"/>
      <c r="M118" s="50"/>
      <c r="N118" s="134"/>
      <c r="O118" s="134"/>
      <c r="P118" s="74"/>
    </row>
    <row r="119" spans="1:16" s="42" customFormat="1" ht="30" customHeight="1">
      <c r="A119" s="56" t="s">
        <v>20</v>
      </c>
      <c r="B119" s="48" t="s">
        <v>53</v>
      </c>
      <c r="C119" s="82" t="s">
        <v>23</v>
      </c>
      <c r="D119" s="49" t="s">
        <v>54</v>
      </c>
      <c r="E119" s="46"/>
      <c r="F119" s="133"/>
      <c r="G119" s="50"/>
      <c r="H119" s="134"/>
      <c r="I119" s="50"/>
      <c r="J119" s="134"/>
      <c r="K119" s="50"/>
      <c r="L119" s="134"/>
      <c r="M119" s="50"/>
      <c r="N119" s="134"/>
      <c r="O119" s="134"/>
      <c r="P119" s="67" t="s">
        <v>51</v>
      </c>
    </row>
    <row r="120" spans="1:16" s="42" customFormat="1" ht="30" customHeight="1">
      <c r="A120" s="56" t="s">
        <v>24</v>
      </c>
      <c r="B120" s="48" t="s">
        <v>55</v>
      </c>
      <c r="C120" s="82" t="s">
        <v>23</v>
      </c>
      <c r="D120" s="49" t="s">
        <v>54</v>
      </c>
      <c r="E120" s="46"/>
      <c r="F120" s="133"/>
      <c r="G120" s="50"/>
      <c r="H120" s="134"/>
      <c r="I120" s="50"/>
      <c r="J120" s="134"/>
      <c r="K120" s="50"/>
      <c r="L120" s="134"/>
      <c r="M120" s="50"/>
      <c r="N120" s="134"/>
      <c r="O120" s="134"/>
      <c r="P120" s="67" t="s">
        <v>51</v>
      </c>
    </row>
    <row r="121" spans="1:16" s="42" customFormat="1" ht="34.5" customHeight="1">
      <c r="A121" s="66">
        <v>10.1</v>
      </c>
      <c r="B121" s="144" t="s">
        <v>147</v>
      </c>
      <c r="C121" s="49"/>
      <c r="D121" s="132"/>
      <c r="E121" s="50"/>
      <c r="F121" s="134"/>
      <c r="G121" s="50"/>
      <c r="H121" s="134"/>
      <c r="I121" s="50"/>
      <c r="J121" s="134"/>
      <c r="K121" s="50"/>
      <c r="L121" s="134"/>
      <c r="M121" s="50"/>
      <c r="N121" s="134"/>
      <c r="O121" s="134"/>
      <c r="P121" s="74"/>
    </row>
    <row r="122" spans="1:16" s="42" customFormat="1" ht="102" customHeight="1">
      <c r="A122" s="66"/>
      <c r="B122" s="145" t="s">
        <v>114</v>
      </c>
      <c r="C122" s="49">
        <v>2</v>
      </c>
      <c r="D122" s="132" t="s">
        <v>54</v>
      </c>
      <c r="E122" s="46"/>
      <c r="F122" s="133">
        <f>E122*C122</f>
        <v>0</v>
      </c>
      <c r="G122" s="50"/>
      <c r="H122" s="134">
        <f>F122+G122</f>
        <v>0</v>
      </c>
      <c r="I122" s="50"/>
      <c r="J122" s="134">
        <f>H122+I122</f>
        <v>0</v>
      </c>
      <c r="K122" s="50"/>
      <c r="L122" s="134">
        <f>K122*C122</f>
        <v>0</v>
      </c>
      <c r="M122" s="50"/>
      <c r="N122" s="134">
        <f>L122+M122</f>
        <v>0</v>
      </c>
      <c r="O122" s="134">
        <f>J122+N122</f>
        <v>0</v>
      </c>
      <c r="P122" s="74"/>
    </row>
    <row r="123" spans="1:16" s="42" customFormat="1" ht="60" customHeight="1">
      <c r="A123" s="66"/>
      <c r="B123" s="147" t="s">
        <v>191</v>
      </c>
      <c r="C123" s="49"/>
      <c r="D123" s="51"/>
      <c r="E123" s="50"/>
      <c r="F123" s="134"/>
      <c r="G123" s="50"/>
      <c r="H123" s="134"/>
      <c r="I123" s="50"/>
      <c r="J123" s="134"/>
      <c r="K123" s="50"/>
      <c r="L123" s="134"/>
      <c r="M123" s="50"/>
      <c r="N123" s="134"/>
      <c r="O123" s="129"/>
      <c r="P123" s="74"/>
    </row>
    <row r="124" spans="1:16" s="42" customFormat="1" ht="22.5" customHeight="1">
      <c r="A124" s="66">
        <v>11</v>
      </c>
      <c r="B124" s="144" t="s">
        <v>163</v>
      </c>
      <c r="C124" s="49"/>
      <c r="D124" s="132"/>
      <c r="E124" s="50"/>
      <c r="F124" s="134"/>
      <c r="G124" s="50"/>
      <c r="H124" s="134"/>
      <c r="I124" s="50"/>
      <c r="J124" s="134"/>
      <c r="K124" s="50"/>
      <c r="L124" s="134"/>
      <c r="M124" s="50"/>
      <c r="N124" s="134"/>
      <c r="O124" s="129"/>
      <c r="P124" s="74"/>
    </row>
    <row r="125" spans="1:16" s="42" customFormat="1" ht="96" customHeight="1">
      <c r="A125" s="66"/>
      <c r="B125" s="147" t="s">
        <v>190</v>
      </c>
      <c r="C125" s="49">
        <v>1</v>
      </c>
      <c r="D125" s="51" t="s">
        <v>54</v>
      </c>
      <c r="E125" s="46"/>
      <c r="F125" s="133">
        <f>E125*C125</f>
        <v>0</v>
      </c>
      <c r="G125" s="50"/>
      <c r="H125" s="134">
        <f>F125+G125</f>
        <v>0</v>
      </c>
      <c r="I125" s="50"/>
      <c r="J125" s="134">
        <f>H125+I125</f>
        <v>0</v>
      </c>
      <c r="K125" s="50"/>
      <c r="L125" s="134">
        <f>K125*C125</f>
        <v>0</v>
      </c>
      <c r="M125" s="50"/>
      <c r="N125" s="134">
        <f>L125+M125</f>
        <v>0</v>
      </c>
      <c r="O125" s="134">
        <f>J125+N125</f>
        <v>0</v>
      </c>
      <c r="P125" s="74"/>
    </row>
    <row r="126" spans="1:16" s="42" customFormat="1" ht="33.75" customHeight="1">
      <c r="A126" s="66">
        <v>12</v>
      </c>
      <c r="B126" s="144" t="s">
        <v>130</v>
      </c>
      <c r="C126" s="49"/>
      <c r="D126" s="132"/>
      <c r="E126" s="50"/>
      <c r="F126" s="134"/>
      <c r="G126" s="50"/>
      <c r="H126" s="134"/>
      <c r="I126" s="50"/>
      <c r="J126" s="134"/>
      <c r="K126" s="50"/>
      <c r="L126" s="134"/>
      <c r="M126" s="50"/>
      <c r="N126" s="134"/>
      <c r="O126" s="134"/>
      <c r="P126" s="74"/>
    </row>
    <row r="127" spans="1:16" s="42" customFormat="1" ht="24" customHeight="1">
      <c r="A127" s="66"/>
      <c r="B127" s="145" t="s">
        <v>131</v>
      </c>
      <c r="C127" s="49"/>
      <c r="D127" s="51"/>
      <c r="E127" s="50"/>
      <c r="F127" s="134"/>
      <c r="G127" s="50"/>
      <c r="H127" s="134"/>
      <c r="I127" s="50"/>
      <c r="J127" s="134"/>
      <c r="K127" s="50"/>
      <c r="L127" s="134"/>
      <c r="M127" s="50"/>
      <c r="N127" s="134"/>
      <c r="O127" s="134"/>
      <c r="P127" s="74"/>
    </row>
    <row r="128" spans="1:16" s="42" customFormat="1" ht="30.75" customHeight="1">
      <c r="A128" s="91" t="s">
        <v>20</v>
      </c>
      <c r="B128" s="145" t="s">
        <v>135</v>
      </c>
      <c r="C128" s="49">
        <v>1</v>
      </c>
      <c r="D128" s="51" t="s">
        <v>132</v>
      </c>
      <c r="E128" s="46"/>
      <c r="F128" s="133">
        <f>E128*C128</f>
        <v>0</v>
      </c>
      <c r="G128" s="50"/>
      <c r="H128" s="134">
        <f>F128+G128</f>
        <v>0</v>
      </c>
      <c r="I128" s="50"/>
      <c r="J128" s="134">
        <f>H128+I128</f>
        <v>0</v>
      </c>
      <c r="K128" s="50"/>
      <c r="L128" s="134">
        <f>K128*C128</f>
        <v>0</v>
      </c>
      <c r="M128" s="50"/>
      <c r="N128" s="134">
        <f>L128+M128</f>
        <v>0</v>
      </c>
      <c r="O128" s="134">
        <f>J128+N128</f>
        <v>0</v>
      </c>
      <c r="P128" s="103"/>
    </row>
    <row r="129" spans="1:16" s="42" customFormat="1" ht="27" customHeight="1">
      <c r="A129" s="91" t="s">
        <v>24</v>
      </c>
      <c r="B129" s="145" t="s">
        <v>133</v>
      </c>
      <c r="C129" s="49">
        <v>1</v>
      </c>
      <c r="D129" s="51" t="s">
        <v>132</v>
      </c>
      <c r="E129" s="46"/>
      <c r="F129" s="133">
        <f>E129*C129</f>
        <v>0</v>
      </c>
      <c r="G129" s="50"/>
      <c r="H129" s="134">
        <f>F129+G129</f>
        <v>0</v>
      </c>
      <c r="I129" s="50"/>
      <c r="J129" s="134">
        <f>H129+I129</f>
        <v>0</v>
      </c>
      <c r="K129" s="50"/>
      <c r="L129" s="134">
        <f>K129*C129</f>
        <v>0</v>
      </c>
      <c r="M129" s="50"/>
      <c r="N129" s="134">
        <f>L129+M129</f>
        <v>0</v>
      </c>
      <c r="O129" s="134">
        <f>J129+N129</f>
        <v>0</v>
      </c>
      <c r="P129" s="103" t="s">
        <v>162</v>
      </c>
    </row>
    <row r="130" spans="1:16" s="42" customFormat="1" ht="36.75" customHeight="1" thickBot="1">
      <c r="A130" s="130" t="s">
        <v>26</v>
      </c>
      <c r="B130" s="149" t="s">
        <v>134</v>
      </c>
      <c r="C130" s="76">
        <v>1</v>
      </c>
      <c r="D130" s="68" t="s">
        <v>132</v>
      </c>
      <c r="E130" s="69"/>
      <c r="F130" s="136">
        <f>E130*C130</f>
        <v>0</v>
      </c>
      <c r="G130" s="70"/>
      <c r="H130" s="137">
        <f>F130+G130</f>
        <v>0</v>
      </c>
      <c r="I130" s="70"/>
      <c r="J130" s="137">
        <f>H130+I130</f>
        <v>0</v>
      </c>
      <c r="K130" s="70"/>
      <c r="L130" s="137">
        <f>K130*C130</f>
        <v>0</v>
      </c>
      <c r="M130" s="70"/>
      <c r="N130" s="137">
        <f>L130+M130</f>
        <v>0</v>
      </c>
      <c r="O130" s="137">
        <f>J130+N130</f>
        <v>0</v>
      </c>
      <c r="P130" s="77"/>
    </row>
    <row r="131" spans="1:16" ht="42" customHeight="1" thickBot="1">
      <c r="A131" s="196" t="s">
        <v>56</v>
      </c>
      <c r="B131" s="197"/>
      <c r="C131" s="197"/>
      <c r="D131" s="197"/>
      <c r="E131" s="197"/>
      <c r="F131" s="197"/>
      <c r="G131" s="197"/>
      <c r="H131" s="197"/>
      <c r="I131" s="198"/>
      <c r="J131" s="58">
        <f>SUM(J8:J130)</f>
        <v>0</v>
      </c>
      <c r="K131" s="58"/>
      <c r="L131" s="58"/>
      <c r="M131" s="58"/>
      <c r="N131" s="58">
        <f>SUM(N8:N130)</f>
        <v>0</v>
      </c>
      <c r="O131" s="58">
        <f>SUM(O8:O130)</f>
        <v>0</v>
      </c>
      <c r="P131" s="100"/>
    </row>
    <row r="132" spans="1:16" ht="16.5" customHeight="1">
      <c r="A132" s="97"/>
      <c r="B132" s="97"/>
      <c r="C132" s="97"/>
      <c r="D132" s="97"/>
      <c r="E132" s="98"/>
      <c r="F132" s="98"/>
      <c r="G132" s="98"/>
      <c r="H132" s="98"/>
      <c r="I132" s="98"/>
      <c r="J132" s="98"/>
      <c r="K132" s="98"/>
      <c r="L132" s="98"/>
      <c r="M132" s="98"/>
      <c r="N132" s="98"/>
      <c r="O132" s="152"/>
      <c r="P132" s="99"/>
    </row>
    <row r="133" spans="1:16" ht="18" customHeight="1">
      <c r="A133" s="59" t="s">
        <v>57</v>
      </c>
      <c r="B133" s="60"/>
      <c r="C133" s="60"/>
      <c r="D133" s="60"/>
      <c r="O133" s="152"/>
    </row>
    <row r="134" spans="1:16" s="63" customFormat="1" ht="24.95" customHeight="1">
      <c r="A134" s="83"/>
      <c r="B134" s="188" t="s">
        <v>188</v>
      </c>
      <c r="C134" s="188"/>
      <c r="D134" s="188"/>
      <c r="E134" s="188"/>
      <c r="F134" s="188"/>
      <c r="G134" s="188"/>
      <c r="H134" s="188"/>
      <c r="I134" s="188"/>
      <c r="J134" s="188"/>
      <c r="K134" s="188"/>
      <c r="L134" s="188"/>
      <c r="M134" s="188"/>
      <c r="N134" s="188"/>
      <c r="O134" s="188"/>
      <c r="P134" s="188"/>
    </row>
    <row r="135" spans="1:16" s="63" customFormat="1" ht="24.95" customHeight="1">
      <c r="A135" s="83"/>
      <c r="B135" s="188" t="s">
        <v>182</v>
      </c>
      <c r="C135" s="188"/>
      <c r="D135" s="188"/>
      <c r="E135" s="188"/>
      <c r="F135" s="188"/>
      <c r="G135" s="188"/>
      <c r="H135" s="188"/>
      <c r="I135" s="188"/>
      <c r="J135" s="188"/>
      <c r="K135" s="188"/>
      <c r="L135" s="188"/>
      <c r="M135" s="188"/>
      <c r="N135" s="188"/>
      <c r="O135" s="188"/>
      <c r="P135" s="188"/>
    </row>
    <row r="136" spans="1:16" ht="24.95" customHeight="1">
      <c r="A136" s="84"/>
      <c r="B136" s="188" t="s">
        <v>183</v>
      </c>
      <c r="C136" s="188"/>
      <c r="D136" s="188"/>
      <c r="E136" s="188"/>
      <c r="F136" s="188"/>
      <c r="G136" s="188"/>
      <c r="H136" s="188"/>
      <c r="I136" s="188"/>
      <c r="J136" s="188"/>
      <c r="K136" s="188"/>
      <c r="L136" s="188"/>
      <c r="M136" s="188"/>
      <c r="N136" s="188"/>
      <c r="O136" s="188"/>
      <c r="P136" s="188"/>
    </row>
    <row r="137" spans="1:16" s="63" customFormat="1" ht="24.95" customHeight="1">
      <c r="A137" s="84"/>
      <c r="B137" s="188" t="s">
        <v>184</v>
      </c>
      <c r="C137" s="188"/>
      <c r="D137" s="188"/>
      <c r="E137" s="188"/>
      <c r="F137" s="188"/>
      <c r="G137" s="188"/>
      <c r="H137" s="188"/>
      <c r="I137" s="188"/>
      <c r="J137" s="188"/>
      <c r="K137" s="188"/>
      <c r="L137" s="188"/>
      <c r="M137" s="188"/>
      <c r="N137" s="188"/>
      <c r="O137" s="188"/>
      <c r="P137" s="188"/>
    </row>
    <row r="138" spans="1:16" s="63" customFormat="1" ht="24.95" customHeight="1">
      <c r="A138" s="84"/>
      <c r="B138" s="188" t="s">
        <v>185</v>
      </c>
      <c r="C138" s="188"/>
      <c r="D138" s="188"/>
      <c r="E138" s="188"/>
      <c r="F138" s="188"/>
      <c r="G138" s="188"/>
      <c r="H138" s="188"/>
      <c r="I138" s="188"/>
      <c r="J138" s="188"/>
      <c r="K138" s="188"/>
      <c r="L138" s="188"/>
      <c r="M138" s="188"/>
      <c r="N138" s="188"/>
      <c r="O138" s="188"/>
      <c r="P138" s="188"/>
    </row>
    <row r="139" spans="1:16" s="63" customFormat="1" ht="24.95" customHeight="1">
      <c r="A139" s="84"/>
      <c r="B139" s="188" t="s">
        <v>186</v>
      </c>
      <c r="C139" s="188"/>
      <c r="D139" s="188"/>
      <c r="E139" s="188"/>
      <c r="F139" s="188"/>
      <c r="G139" s="188"/>
      <c r="H139" s="188"/>
      <c r="I139" s="188"/>
      <c r="J139" s="188"/>
      <c r="K139" s="188"/>
      <c r="L139" s="188"/>
      <c r="M139" s="188"/>
      <c r="N139" s="188"/>
      <c r="O139" s="188"/>
      <c r="P139" s="188"/>
    </row>
    <row r="140" spans="1:16">
      <c r="O140" s="152"/>
    </row>
    <row r="141" spans="1:16">
      <c r="O141" s="152"/>
    </row>
    <row r="142" spans="1:16">
      <c r="O142" s="152"/>
    </row>
    <row r="143" spans="1:16">
      <c r="O143" s="152"/>
    </row>
    <row r="144" spans="1:16">
      <c r="O144" s="152"/>
    </row>
    <row r="145" spans="15:15">
      <c r="O145" s="152"/>
    </row>
    <row r="146" spans="15:15">
      <c r="O146" s="152"/>
    </row>
    <row r="147" spans="15:15">
      <c r="O147" s="152"/>
    </row>
    <row r="148" spans="15:15">
      <c r="O148" s="152"/>
    </row>
    <row r="149" spans="15:15">
      <c r="O149" s="152"/>
    </row>
    <row r="150" spans="15:15">
      <c r="O150" s="152"/>
    </row>
    <row r="151" spans="15:15">
      <c r="O151" s="152"/>
    </row>
    <row r="152" spans="15:15">
      <c r="O152" s="152"/>
    </row>
    <row r="153" spans="15:15">
      <c r="O153" s="152"/>
    </row>
    <row r="154" spans="15:15">
      <c r="O154" s="152"/>
    </row>
    <row r="155" spans="15:15">
      <c r="O155" s="152"/>
    </row>
    <row r="156" spans="15:15">
      <c r="O156" s="152"/>
    </row>
    <row r="157" spans="15:15">
      <c r="O157" s="152"/>
    </row>
    <row r="158" spans="15:15">
      <c r="O158" s="152"/>
    </row>
    <row r="159" spans="15:15">
      <c r="O159" s="121"/>
    </row>
    <row r="160" spans="15:15">
      <c r="O160" s="122"/>
    </row>
    <row r="161" spans="15:15">
      <c r="O161" s="122"/>
    </row>
    <row r="162" spans="15:15" ht="14.25">
      <c r="O162" s="123"/>
    </row>
    <row r="163" spans="15:15" ht="14.25">
      <c r="O163" s="123"/>
    </row>
    <row r="164" spans="15:15" ht="14.25">
      <c r="O164" s="123"/>
    </row>
    <row r="165" spans="15:15" ht="14.25">
      <c r="O165" s="123"/>
    </row>
    <row r="166" spans="15:15" ht="14.25">
      <c r="O166" s="123"/>
    </row>
    <row r="167" spans="15:15" ht="14.25">
      <c r="O167" s="123"/>
    </row>
    <row r="197" spans="15:15" ht="14.25">
      <c r="O197" s="123"/>
    </row>
    <row r="198" spans="15:15" ht="14.25">
      <c r="O198" s="123"/>
    </row>
  </sheetData>
  <sheetProtection password="D519" sheet="1" objects="1" scenarios="1" selectLockedCells="1"/>
  <mergeCells count="19">
    <mergeCell ref="B138:P138"/>
    <mergeCell ref="B139:P139"/>
    <mergeCell ref="C4:C6"/>
    <mergeCell ref="D4:D6"/>
    <mergeCell ref="B135:P135"/>
    <mergeCell ref="P50:P52"/>
    <mergeCell ref="B134:P134"/>
    <mergeCell ref="B136:P136"/>
    <mergeCell ref="B137:P137"/>
    <mergeCell ref="O4:O5"/>
    <mergeCell ref="E4:J4"/>
    <mergeCell ref="K4:N4"/>
    <mergeCell ref="A131:I131"/>
    <mergeCell ref="A4:A6"/>
    <mergeCell ref="B4:B6"/>
    <mergeCell ref="P4:P6"/>
    <mergeCell ref="A1:P1"/>
    <mergeCell ref="A3:P3"/>
    <mergeCell ref="A2:P2"/>
  </mergeCells>
  <printOptions horizontalCentered="1"/>
  <pageMargins left="0.25" right="0.25" top="0.75" bottom="0.5" header="0.25" footer="0.25"/>
  <pageSetup paperSize="8" scale="60" orientation="landscape" r:id="rId1"/>
  <headerFooter>
    <oddHeader>&amp;L&amp;"Arial,Bold"ZISHAN ENGINEERS (PVT.) LIMITED&amp;R&amp;"Arial,Bold"OIL &amp;&amp; GAS DEVELOPMENT COMPANY LIMITED</oddHeader>
    <oddFooter>&amp;L&amp;9FILE: &amp;F&amp;R&amp;9SHEET &amp;P OF &amp;N</oddFooter>
  </headerFooter>
  <rowBreaks count="4" manualBreakCount="4">
    <brk id="25" max="16383" man="1"/>
    <brk id="49" max="16383" man="1"/>
    <brk id="71" max="16383" man="1"/>
    <brk id="11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 Page</vt:lpstr>
      <vt:lpstr>Sheet3</vt:lpstr>
      <vt:lpstr>Sheet1</vt:lpstr>
      <vt:lpstr>Sheet1!Print_Area</vt:lpstr>
      <vt:lpstr>Sheet1!Print_Titles</vt:lpstr>
    </vt:vector>
  </TitlesOfParts>
  <Company>ZEL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SAJID FAROOQ</dc:creator>
  <cp:lastModifiedBy>Sarfaraz</cp:lastModifiedBy>
  <cp:lastPrinted>2018-07-05T11:10:32Z</cp:lastPrinted>
  <dcterms:created xsi:type="dcterms:W3CDTF">2007-03-15T05:35:57Z</dcterms:created>
  <dcterms:modified xsi:type="dcterms:W3CDTF">2018-07-06T05:30:10Z</dcterms:modified>
</cp:coreProperties>
</file>